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worksheets/sheet32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worksheets/sheet4.xml" ContentType="application/vnd.openxmlformats-officedocument.spreadsheetml.worksheet+xml"/>
  <Override PartName="/xl/comments16.xml" ContentType="application/vnd.openxmlformats-officedocument.spreadsheetml.comments+xml"/>
  <Override PartName="/xl/drawings/drawing16.xml" ContentType="application/vnd.openxmlformats-officedocument.drawing+xml"/>
  <Override PartName="/xl/comments5.xml" ContentType="application/vnd.openxmlformats-officedocument.spreadsheetml.comments+xml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drawings/drawing14.xml" ContentType="application/vnd.openxmlformats-officedocument.drawing+xml"/>
  <Override PartName="/xl/comments7.xml" ContentType="application/vnd.openxmlformats-officedocument.spreadsheetml.comments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19.xml" ContentType="application/vnd.openxmlformats-officedocument.spreadsheetml.worksheet+xml"/>
  <Override PartName="/xl/comments31.xml" ContentType="application/vnd.openxmlformats-officedocument.spreadsheetml.comments+xml"/>
  <Override PartName="/xl/drawings/drawing31.xml" ContentType="application/vnd.openxmlformats-officedocument.drawing+xml"/>
  <Override PartName="/xl/comments20.xml" ContentType="application/vnd.openxmlformats-officedocument.spreadsheetml.comments+xml"/>
  <Override PartName="/xl/drawings/drawing20.xml" ContentType="application/vnd.openxmlformats-officedocument.drawing+xml"/>
  <Override PartName="/xl/drawings/drawing8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comments15.xml" ContentType="application/vnd.openxmlformats-officedocument.spreadsheetml.comments+xml"/>
  <Override PartName="/xl/comments26.xml" ContentType="application/vnd.openxmlformats-officedocument.spreadsheetml.comments+xml"/>
  <Override PartName="/xl/drawings/drawing26.xml" ContentType="application/vnd.openxmlformats-officedocument.drawing+xml"/>
  <Override PartName="/xl/worksheets/sheet26.xml" ContentType="application/vnd.openxmlformats-officedocument.spreadsheetml.worksheet+xml"/>
  <Override PartName="/xl/comments18.xml" ContentType="application/vnd.openxmlformats-officedocument.spreadsheetml.comments+xml"/>
  <Override PartName="/xl/drawings/drawing18.xml" ContentType="application/vnd.openxmlformats-officedocument.drawing+xml"/>
  <Override PartName="/xl/worksheets/sheet18.xml" ContentType="application/vnd.openxmlformats-officedocument.spreadsheetml.worksheet+xml"/>
  <Override PartName="/xl/drawings/drawing17.xml" ContentType="application/vnd.openxmlformats-officedocument.drawing+xml"/>
  <Override PartName="/xl/worksheets/sheet20.xml" ContentType="application/vnd.openxmlformats-officedocument.spreadsheetml.worksheet+xml"/>
  <Override PartName="/xl/worksheets/sheet17.xml" ContentType="application/vnd.openxmlformats-officedocument.spreadsheetml.worksheet+xml"/>
  <Override PartName="/xl/comments10.xml" ContentType="application/vnd.openxmlformats-officedocument.spreadsheetml.comments+xml"/>
  <Override PartName="/xl/comments24.xml" ContentType="application/vnd.openxmlformats-officedocument.spreadsheetml.comments+xml"/>
  <Override PartName="/xl/worksheets/sheet2.xml" ContentType="application/vnd.openxmlformats-officedocument.spreadsheetml.worksheet+xml"/>
  <Override PartName="/xl/drawings/drawing32.xml" ContentType="application/vnd.openxmlformats-officedocument.drawing+xml"/>
  <Override PartName="/xl/drawings/drawing24.xml" ContentType="application/vnd.openxmlformats-officedocument.drawing+xml"/>
  <Override PartName="/xl/comments11.xml" ContentType="application/vnd.openxmlformats-officedocument.spreadsheetml.comments+xml"/>
  <Override PartName="/xl/drawings/drawing13.xml" ContentType="application/vnd.openxmlformats-officedocument.drawing+xml"/>
  <Override PartName="/xl/comments25.xml" ContentType="application/vnd.openxmlformats-officedocument.spreadsheetml.comments+xml"/>
  <Override PartName="/xl/comments21.xml" ContentType="application/vnd.openxmlformats-officedocument.spreadsheetml.comments+xml"/>
  <Override PartName="/xl/worksheets/sheet21.xml" ContentType="application/vnd.openxmlformats-officedocument.spreadsheetml.worksheet+xml"/>
  <Override PartName="/xl/worksheets/sheet16.xml" ContentType="application/vnd.openxmlformats-officedocument.spreadsheetml.worksheet+xml"/>
  <Override PartName="/xl/comments22.xml" ContentType="application/vnd.openxmlformats-officedocument.spreadsheetml.comments+xml"/>
  <Override PartName="/xl/drawings/drawing23.xml" ContentType="application/vnd.openxmlformats-officedocument.drawing+xml"/>
  <Override PartName="/xl/comments27.xml" ContentType="application/vnd.openxmlformats-officedocument.spreadsheetml.comments+xml"/>
  <Override PartName="/xl/drawings/drawing28.xml" ContentType="application/vnd.openxmlformats-officedocument.drawing+xml"/>
  <Override PartName="/xl/worksheets/sheet28.xml" ContentType="application/vnd.openxmlformats-officedocument.spreadsheetml.worksheet+xml"/>
  <Override PartName="/xl/worksheets/sheet1.xml" ContentType="application/vnd.openxmlformats-officedocument.spreadsheetml.worksheet+xml"/>
  <Override PartName="/xl/comments29.xml" ContentType="application/vnd.openxmlformats-officedocument.spreadsheetml.comments+xml"/>
  <Override PartName="/xl/drawings/drawing29.xml" ContentType="application/vnd.openxmlformats-officedocument.drawing+xml"/>
  <Override PartName="/xl/worksheets/sheet33.xml" ContentType="application/vnd.openxmlformats-officedocument.spreadsheetml.worksheet+xml"/>
  <Override PartName="/xl/drawings/drawing27.xml" ContentType="application/vnd.openxmlformats-officedocument.drawing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charts/colors33.xml" ContentType="application/vnd.ms-office.chartcolorstyle+xml"/>
  <Override PartName="/xl/charts/chart33.xml" ContentType="application/vnd.openxmlformats-officedocument.drawingml.chart+xml"/>
  <Override PartName="/xl/drawings/drawing33.xml" ContentType="application/vnd.openxmlformats-officedocument.drawing+xml"/>
  <Override PartName="/xl/charts/colors32.xml" ContentType="application/vnd.ms-office.chartcolorstyle+xml"/>
  <Override PartName="/xl/charts/style31.xml" ContentType="application/vnd.ms-office.chartstyle+xml"/>
  <Override PartName="/xl/charts/style30.xml" ContentType="application/vnd.ms-office.chartstyle+xml"/>
  <Override PartName="/xl/charts/style34.xml" ContentType="application/vnd.ms-office.chartstyle+xml"/>
  <Override PartName="/xl/comments14.xml" ContentType="application/vnd.openxmlformats-officedocument.spreadsheetml.comments+xml"/>
  <Override PartName="/xl/charts/style29.xml" ContentType="application/vnd.ms-office.chartstyle+xml"/>
  <Override PartName="/xl/charts/colors29.xml" ContentType="application/vnd.ms-office.chartcolorstyle+xml"/>
  <Override PartName="/xl/charts/chart29.xml" ContentType="application/vnd.openxmlformats-officedocument.drawingml.chart+xml"/>
  <Override PartName="/xl/worksheets/sheet30.xml" ContentType="application/vnd.openxmlformats-officedocument.spreadsheetml.worksheet+xml"/>
  <Override PartName="/xl/worksheets/sheet6.xml" ContentType="application/vnd.openxmlformats-officedocument.spreadsheetml.worksheet+xml"/>
  <Override PartName="/xl/charts/colors28.xml" ContentType="application/vnd.ms-office.chartcolorstyle+xml"/>
  <Override PartName="/xl/charts/style27.xml" ContentType="application/vnd.ms-office.chartstyle+xml"/>
  <Override PartName="/xl/charts/colors26.xml" ContentType="application/vnd.ms-office.chartcolorstyle+xml"/>
  <Override PartName="/xl/charts/chart26.xml" ContentType="application/vnd.openxmlformats-officedocument.drawingml.chart+xml"/>
  <Override PartName="/xl/drawings/drawing11.xml" ContentType="application/vnd.openxmlformats-officedocument.drawing+xml"/>
  <Override PartName="/xl/charts/colors25.xml" ContentType="application/vnd.ms-office.chartcolorstyle+xml"/>
  <Override PartName="/xl/worksheets/sheet34.xml" ContentType="application/vnd.openxmlformats-officedocument.spreadsheetml.worksheet+xml"/>
  <Override PartName="/xl/drawings/drawing1.xml" ContentType="application/vnd.openxmlformats-officedocument.drawing+xml"/>
  <Override PartName="/xl/comments13.xml" ContentType="application/vnd.openxmlformats-officedocument.spreadsheetml.comments+xml"/>
  <Override PartName="/xl/charts/chart25.xml" ContentType="application/vnd.openxmlformats-officedocument.drawingml.chart+xml"/>
  <Override PartName="/xl/charts/colors22.xml" ContentType="application/vnd.ms-office.chartcolorstyle+xml"/>
  <Override PartName="/xl/charts/style26.xml" ContentType="application/vnd.ms-office.chartstyle+xml"/>
  <Override PartName="/xl/comments2.xml" ContentType="application/vnd.openxmlformats-officedocument.spreadsheetml.comments+xml"/>
  <Override PartName="/xl/comments8.xml" ContentType="application/vnd.openxmlformats-officedocument.spreadsheetml.comments+xml"/>
  <Override PartName="/xl/charts/chart24.xml" ContentType="application/vnd.openxmlformats-officedocument.drawingml.chart+xml"/>
  <Override PartName="/xl/sharedStrings.xml" ContentType="application/vnd.openxmlformats-officedocument.spreadsheetml.sharedStrings+xml"/>
  <Override PartName="/xl/charts/chart21.xml" ContentType="application/vnd.openxmlformats-officedocument.drawingml.chart+xml"/>
  <Override PartName="/xl/worksheets/sheet25.xml" ContentType="application/vnd.openxmlformats-officedocument.spreadsheetml.worksheet+xml"/>
  <Override PartName="/xl/charts/colors19.xml" ContentType="application/vnd.ms-office.chartcolorstyle+xml"/>
  <Override PartName="/xl/charts/colors24.xml" ContentType="application/vnd.ms-office.chartcolorstyle+xml"/>
  <Override PartName="/xl/worksheets/sheet24.xml" ContentType="application/vnd.openxmlformats-officedocument.spreadsheetml.worksheet+xml"/>
  <Override PartName="/xl/charts/chart19.xml" ContentType="application/vnd.openxmlformats-officedocument.drawingml.chart+xml"/>
  <Override PartName="/xl/charts/chart34.xml" ContentType="application/vnd.openxmlformats-officedocument.drawingml.chart+xml"/>
  <Override PartName="/xl/worksheets/sheet11.xml" ContentType="application/vnd.openxmlformats-officedocument.spreadsheetml.worksheet+xml"/>
  <Override PartName="/xl/charts/colors21.xml" ContentType="application/vnd.ms-office.chartcolorstyle+xml"/>
  <Override PartName="/xl/charts/colors31.xml" ContentType="application/vnd.ms-office.chartcolorstyle+xml"/>
  <Override PartName="/xl/charts/style18.xml" ContentType="application/vnd.ms-office.chartstyle+xml"/>
  <Override PartName="/xl/charts/colors18.xml" ContentType="application/vnd.ms-office.chartcolorstyle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7.xml" ContentType="application/vnd.openxmlformats-officedocument.drawingml.chart+xml"/>
  <Override PartName="/xl/drawings/drawing12.xml" ContentType="application/vnd.openxmlformats-officedocument.drawing+xml"/>
  <Override PartName="/xl/charts/colors16.xml" ContentType="application/vnd.ms-office.chartcolorstyle+xml"/>
  <Override PartName="/xl/charts/chart15.xml" ContentType="application/vnd.openxmlformats-officedocument.drawingml.chart+xml"/>
  <Override PartName="/xl/worksheets/sheet27.xml" ContentType="application/vnd.openxmlformats-officedocument.spreadsheetml.worksheet+xml"/>
  <Override PartName="/xl/charts/colors15.xml" ContentType="application/vnd.ms-office.chartcolorstyle+xml"/>
  <Override PartName="/xl/charts/chart28.xml" ContentType="application/vnd.openxmlformats-officedocument.drawingml.chart+xml"/>
  <Override PartName="/xl/charts/style14.xml" ContentType="application/vnd.ms-office.chartstyle+xml"/>
  <Override PartName="/xl/drawings/drawing21.xml" ContentType="application/vnd.openxmlformats-officedocument.drawing+xml"/>
  <Override PartName="/xl/charts/chart14.xml" ContentType="application/vnd.openxmlformats-officedocument.drawingml.chart+xml"/>
  <Override PartName="/xl/charts/colors13.xml" ContentType="application/vnd.ms-office.chartcolorstyle+xml"/>
  <Override PartName="/xl/charts/chart13.xml" ContentType="application/vnd.openxmlformats-officedocument.drawingml.chart+xml"/>
  <Override PartName="/xl/charts/style12.xml" ContentType="application/vnd.ms-office.chartstyle+xml"/>
  <Override PartName="/xl/charts/colors3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hart32.xml" ContentType="application/vnd.openxmlformats-officedocument.drawingml.chart+xml"/>
  <Override PartName="/xl/comments33.xml" ContentType="application/vnd.openxmlformats-officedocument.spreadsheetml.comments+xml"/>
  <Override PartName="/xl/charts/chart12.xml" ContentType="application/vnd.openxmlformats-officedocument.drawingml.chart+xml"/>
  <Override PartName="/xl/charts/style22.xml" ContentType="application/vnd.ms-office.chartstyle+xml"/>
  <Override PartName="/xl/charts/style11.xml" ContentType="application/vnd.ms-office.chartstyle+xml"/>
  <Override PartName="/xl/drawings/drawing22.xml" ContentType="application/vnd.openxmlformats-officedocument.drawing+xml"/>
  <Override PartName="/xl/charts/colors27.xml" ContentType="application/vnd.ms-office.chartcolorstyle+xml"/>
  <Override PartName="/xl/charts/style32.xml" ContentType="application/vnd.ms-office.chartstyle+xml"/>
  <Override PartName="/xl/charts/colors20.xml" ContentType="application/vnd.ms-office.chartcolorstyle+xml"/>
  <Override PartName="/xl/worksheets/sheet13.xml" ContentType="application/vnd.openxmlformats-officedocument.spreadsheetml.worksheet+xml"/>
  <Override PartName="/xl/charts/colors23.xml" ContentType="application/vnd.ms-office.chartcolorstyle+xml"/>
  <Override PartName="/xl/charts/chart30.xml" ContentType="application/vnd.openxmlformats-officedocument.drawingml.chart+xml"/>
  <Override PartName="/xl/charts/style10.xml" ContentType="application/vnd.ms-office.chartstyle+xml"/>
  <Override PartName="/xl/charts/style9.xml" ContentType="application/vnd.ms-office.chartstyle+xml"/>
  <Override PartName="/xl/charts/chart9.xml" ContentType="application/vnd.openxmlformats-officedocument.drawingml.chart+xml"/>
  <Override PartName="/xl/charts/style33.xml" ContentType="application/vnd.ms-office.chartstyle+xml"/>
  <Override PartName="/xl/charts/style8.xml" ContentType="application/vnd.ms-office.chartstyle+xml"/>
  <Override PartName="/xl/charts/chart8.xml" ContentType="application/vnd.openxmlformats-officedocument.drawingml.chart+xml"/>
  <Override PartName="/xl/charts/style7.xml" ContentType="application/vnd.ms-office.chartstyle+xml"/>
  <Override PartName="/xl/worksheets/sheet23.xml" ContentType="application/vnd.openxmlformats-officedocument.spreadsheetml.worksheet+xml"/>
  <Override PartName="/xl/charts/chart31.xml" ContentType="application/vnd.openxmlformats-officedocument.drawingml.chart+xml"/>
  <Override PartName="/xl/charts/chart7.xml" ContentType="application/vnd.openxmlformats-officedocument.drawingml.chart+xml"/>
  <Override PartName="/xl/comments4.xml" ContentType="application/vnd.openxmlformats-officedocument.spreadsheetml.comments+xml"/>
  <Override PartName="/xl/charts/chart16.xml" ContentType="application/vnd.openxmlformats-officedocument.drawingml.chart+xml"/>
  <Override PartName="/xl/charts/colors14.xml" ContentType="application/vnd.ms-office.chartcolorstyle+xml"/>
  <Override PartName="/xl/charts/style6.xml" ContentType="application/vnd.ms-office.chartstyle+xml"/>
  <Override PartName="/xl/charts/style16.xml" ContentType="application/vnd.ms-office.chartstyle+xml"/>
  <Override PartName="/xl/charts/colors6.xml" ContentType="application/vnd.ms-office.chartcolorstyle+xml"/>
  <Override PartName="/xl/charts/colors9.xml" ContentType="application/vnd.ms-office.chartcolorstyle+xml"/>
  <Override PartName="/xl/charts/style13.xml" ContentType="application/vnd.ms-office.chartstyle+xml"/>
  <Override PartName="/xl/charts/chart6.xml" ContentType="application/vnd.openxmlformats-officedocument.drawingml.chart+xml"/>
  <Override PartName="/xl/charts/style28.xml" ContentType="application/vnd.ms-office.chartstyle+xml"/>
  <Override PartName="/xl/styles.xml" ContentType="application/vnd.openxmlformats-officedocument.spreadsheetml.styles+xml"/>
  <Override PartName="/xl/charts/chart20.xml" ContentType="application/vnd.openxmlformats-officedocument.drawingml.chart+xml"/>
  <Override PartName="/xl/charts/colors8.xml" ContentType="application/vnd.ms-office.chartcolorstyle+xml"/>
  <Override PartName="/xl/comments34.xml" ContentType="application/vnd.openxmlformats-officedocument.spreadsheetml.comments+xml"/>
  <Override PartName="/xl/comments30.xml" ContentType="application/vnd.openxmlformats-officedocument.spreadsheetml.comments+xml"/>
  <Override PartName="/xl/drawings/drawing25.xml" ContentType="application/vnd.openxmlformats-officedocument.drawing+xml"/>
  <Override PartName="/xl/charts/style5.xml" ContentType="application/vnd.ms-office.chartstyle+xml"/>
  <Override PartName="/xl/charts/style3.xml" ContentType="application/vnd.ms-office.chartstyle+xml"/>
  <Override PartName="/xl/charts/colors3.xml" ContentType="application/vnd.ms-office.chartcolorstyle+xml"/>
  <Override PartName="/xl/charts/style25.xml" ContentType="application/vnd.ms-office.chartstyle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charts/colors11.xml" ContentType="application/vnd.ms-office.chartcolorstyle+xml"/>
  <Override PartName="/xl/comments6.xml" ContentType="application/vnd.openxmlformats-officedocument.spreadsheetml.comments+xml"/>
  <Override PartName="/xl/charts/chart3.xml" ContentType="application/vnd.openxmlformats-officedocument.drawingml.chart+xml"/>
  <Override PartName="/xl/charts/chart11.xml" ContentType="application/vnd.openxmlformats-officedocument.drawingml.chart+xml"/>
  <Override PartName="/xl/comments32.xml" ContentType="application/vnd.openxmlformats-officedocument.spreadsheetml.comments+xml"/>
  <Override PartName="/xl/comments17.xml" ContentType="application/vnd.openxmlformats-officedocument.spreadsheetml.comments+xml"/>
  <Override PartName="/xl/charts/style2.xml" ContentType="application/vnd.ms-office.chartstyle+xml"/>
  <Override PartName="/xl/charts/colors12.xml" ContentType="application/vnd.ms-office.chartcolorstyle+xml"/>
  <Override PartName="/xl/comments23.xml" ContentType="application/vnd.openxmlformats-officedocument.spreadsheetml.comments+xml"/>
  <Override PartName="/xl/charts/chart10.xml" ContentType="application/vnd.openxmlformats-officedocument.drawingml.chart+xml"/>
  <Override PartName="/xl/charts/colors2.xml" ContentType="application/vnd.ms-office.chartcolorstyle+xml"/>
  <Override PartName="/xl/charts/colors4.xml" ContentType="application/vnd.ms-office.chartcolorstyle+xml"/>
  <Override PartName="/xl/charts/style24.xml" ContentType="application/vnd.ms-office.chartstyle+xml"/>
  <Override PartName="/xl/comments12.xml" ContentType="application/vnd.openxmlformats-officedocument.spreadsheetml.comments+xml"/>
  <Override PartName="/xl/charts/style4.xml" ContentType="application/vnd.ms-office.chartstyle+xml"/>
  <Override PartName="/xl/worksheets/sheet29.xml" ContentType="application/vnd.openxmlformats-officedocument.spreadsheetml.worksheet+xml"/>
  <Override PartName="/xl/charts/chart27.xml" ContentType="application/vnd.openxmlformats-officedocument.drawingml.chart+xml"/>
  <Override PartName="/xl/comments28.xml" ContentType="application/vnd.openxmlformats-officedocument.spreadsheetml.comments+xml"/>
  <Override PartName="/xl/charts/chart2.xml" ContentType="application/vnd.openxmlformats-officedocument.drawingml.chart+xml"/>
  <Override PartName="/xl/worksheets/sheet15.xml" ContentType="application/vnd.openxmlformats-officedocument.spreadsheetml.worksheet+xml"/>
  <Override PartName="/xl/charts/style19.xml" ContentType="application/vnd.ms-office.chartstyle+xml"/>
  <Override PartName="/xl/worksheets/sheet22.xml" ContentType="application/vnd.openxmlformats-officedocument.spreadsheetml.worksheet+xml"/>
  <Override PartName="/xl/worksheets/sheet31.xml" ContentType="application/vnd.openxmlformats-officedocument.spreadsheetml.worksheet+xml"/>
  <Override PartName="/xl/charts/colors7.xml" ContentType="application/vnd.ms-office.chartcolorstyle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19.xml" ContentType="application/vnd.openxmlformats-officedocument.drawing+xml"/>
  <Override PartName="/xl/charts/style1.xml" ContentType="application/vnd.ms-office.chartstyle+xml"/>
  <Override PartName="/xl/worksheets/sheet10.xml" ContentType="application/vnd.openxmlformats-officedocument.spreadsheetml.worksheet+xml"/>
  <Override PartName="/xl/charts/chart4.xml" ContentType="application/vnd.openxmlformats-officedocument.drawingml.chart+xml"/>
  <Override PartName="/xl/charts/style23.xml" ContentType="application/vnd.ms-office.chartstyle+xml"/>
  <Override PartName="/xl/comments19.xml" ContentType="application/vnd.openxmlformats-officedocument.spreadsheetml.comments+xml"/>
  <Override PartName="/xl/charts/style20.xml" ContentType="application/vnd.ms-office.chartstyle+xml"/>
  <Override PartName="/xl/charts/colors1.xml" ContentType="application/vnd.ms-office.chartcolorstyle+xml"/>
  <Override PartName="/xl/charts/style21.xml" ContentType="application/vnd.ms-office.chartstyle+xml"/>
  <Override PartName="/xl/charts/colors30.xml" ContentType="application/vnd.ms-office.chartcolorstyle+xml"/>
  <Override PartName="/xl/comments9.xml" ContentType="application/vnd.openxmlformats-officedocument.spreadsheetml.comments+xml"/>
  <Override PartName="/xl/charts/chart1.xml" ContentType="application/vnd.openxmlformats-officedocument.drawingml.chart+xml"/>
  <Override PartName="/xl/drawings/drawing30.xml" ContentType="application/vnd.openxmlformats-officedocument.drawing+xml"/>
  <Override PartName="/xl/drawings/drawing34.xml" ContentType="application/vnd.openxmlformats-officedocument.drawing+xml"/>
  <Override PartName="/xl/charts/colors10.xml" ContentType="application/vnd.ms-office.chartcolorstyle+xml"/>
  <Override PartName="/xl/charts/colors5.xml" ContentType="application/vnd.ms-office.chartcolorstyle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30"/>
  </bookViews>
  <sheets>
    <sheet name="Rojo Regular" sheetId="1" state="visible" r:id="rId1"/>
    <sheet name="Rojo Maxi" sheetId="2" state="visible" r:id="rId2"/>
    <sheet name="Verdissimo Regular" sheetId="3" state="visible" r:id="rId3"/>
    <sheet name="Verdissimo Maxi" sheetId="4" state="visible" r:id="rId4"/>
    <sheet name="Verde Regular" sheetId="5" state="visible" r:id="rId5"/>
    <sheet name="Verde Maxi" sheetId="6" state="visible" r:id="rId6"/>
    <sheet name="ACE Regular" sheetId="7" state="visible" r:id="rId7"/>
    <sheet name="ACE Maxi" sheetId="8" state="visible" r:id="rId8"/>
    <sheet name="Violeta Regular" sheetId="9" state="visible" r:id="rId9"/>
    <sheet name="Violeta Maxi" sheetId="10" state="visible" r:id="rId10"/>
    <sheet name="Blanco Regular" sheetId="11" state="visible" r:id="rId11"/>
    <sheet name="Blanco Maxi" sheetId="12" state="visible" r:id="rId12"/>
    <sheet name="Aromatizado Regular" sheetId="13" state="visible" r:id="rId13"/>
    <sheet name="Aromatizado Maxi" sheetId="14" state="visible" r:id="rId14"/>
    <sheet name="Amarillo Regular" sheetId="15" state="visible" r:id="rId15"/>
    <sheet name="Amarillo Maxi" sheetId="16" state="visible" r:id="rId16"/>
    <sheet name="Platanito Regular" sheetId="17" state="visible" r:id="rId17"/>
    <sheet name="Platanito Maxi" sheetId="18" state="visible" r:id="rId18"/>
    <sheet name="Açaí Drink" sheetId="19" state="visible" r:id="rId19"/>
    <sheet name="Naranja Limón" sheetId="20" state="visible" r:id="rId20"/>
    <sheet name="Cabrito" sheetId="21" state="visible" r:id="rId21"/>
    <sheet name="Berrito" sheetId="22" state="visible" r:id="rId22"/>
    <sheet name="Huevito" sheetId="23" state="visible" r:id="rId23"/>
    <sheet name="Catemus" sheetId="24" state="visible" r:id="rId24"/>
    <sheet name="Camole" sheetId="25" state="visible" r:id="rId25"/>
    <sheet name="Remoboshi" sheetId="26" state="visible" r:id="rId26"/>
    <sheet name="Almogrote" sheetId="27" state="visible" r:id="rId27"/>
    <sheet name="Ensalada huevo" sheetId="28" state="visible" r:id="rId28"/>
    <sheet name="Ensalada cabra" sheetId="29" state="visible" r:id="rId29"/>
    <sheet name="Ensalada aguacate" sheetId="30" state="visible" r:id="rId30"/>
    <sheet name="Açaí bowl" sheetId="31" state="visible" r:id="rId31"/>
    <sheet name="Yogur con fruta" sheetId="32" state="visible" r:id="rId32"/>
    <sheet name="Humus" sheetId="33" state="visible" r:id="rId33"/>
    <sheet name="Remolacha marinada" sheetId="34" state="visible" r:id="rId34"/>
  </sheets>
  <definedNames>
    <definedName name="_xlnm.Print_Area" localSheetId="0">'Rojo Regular'!$E$2:$L$45</definedName>
    <definedName name="Print_Area" localSheetId="1">'Rojo Maxi'!$E$2:$L$45</definedName>
    <definedName name="Print_Area" localSheetId="2">'Verdissimo Regular'!$E$2:$L$45</definedName>
    <definedName name="Print_Area" localSheetId="3">'Verdissimo Maxi'!$E$2:$L$45</definedName>
    <definedName name="Print_Area" localSheetId="4">'Verde Regular'!$E$2:$L$45</definedName>
    <definedName name="Print_Area" localSheetId="5">'Verde Maxi'!$E$2:$L$45</definedName>
    <definedName name="Print_Area" localSheetId="6">'ACE Regular'!$E$2:$L$45</definedName>
    <definedName name="Print_Area" localSheetId="7">'ACE Maxi'!$E$2:$L$45</definedName>
    <definedName name="Print_Area" localSheetId="8">'Violeta Regular'!$E$2:$L$45</definedName>
    <definedName name="Print_Area" localSheetId="9">'Violeta Maxi'!$E$2:$L$45</definedName>
    <definedName name="Print_Area" localSheetId="10">'Blanco Regular'!$E$2:$L$45</definedName>
    <definedName name="Print_Area" localSheetId="11">'Blanco Maxi'!$E$2:$L$45</definedName>
    <definedName name="Print_Area" localSheetId="12">'Aromatizado Regular'!$E$2:$L$45</definedName>
    <definedName name="Print_Area" localSheetId="13">'Aromatizado Maxi'!$E$2:$L$45</definedName>
    <definedName name="Print_Area" localSheetId="14">'Amarillo Regular'!$E$2:$L$45</definedName>
    <definedName name="Print_Area" localSheetId="15">'Amarillo Maxi'!$E$2:$L$45</definedName>
    <definedName name="Print_Area" localSheetId="16">'Platanito Regular'!$E$2:$L$45</definedName>
    <definedName name="Print_Area" localSheetId="17">'Platanito Maxi'!$E$2:$L$45</definedName>
    <definedName name="Print_Area" localSheetId="18">'Açaí Drink'!$E$2:$L$45</definedName>
    <definedName name="Print_Area" localSheetId="19">'Naranja Limón'!$E$2:$L$45</definedName>
    <definedName name="Print_Area" localSheetId="20">Cabrito!$E$2:$L$45</definedName>
    <definedName name="Print_Area" localSheetId="21">Berrito!$E$2:$L$45</definedName>
    <definedName name="Print_Area" localSheetId="22">Huevito!$E$2:$L$45</definedName>
    <definedName name="Print_Area" localSheetId="23">Catemus!$E$2:$L$45</definedName>
    <definedName name="Print_Area" localSheetId="24">Camole!$E$2:$L$45</definedName>
    <definedName name="Print_Area" localSheetId="25">Remoboshi!$E$2:$L$45</definedName>
    <definedName name="Print_Area" localSheetId="26">Almogrote!$E$2:$L$45</definedName>
    <definedName name="Print_Area" localSheetId="27">'Ensalada huevo'!$E$2:$L$45</definedName>
    <definedName name="Print_Area" localSheetId="28">'Ensalada cabra'!$E$2:$L$45</definedName>
    <definedName name="Print_Area" localSheetId="29">'Ensalada aguacate'!$E$2:$L$45</definedName>
    <definedName name="Print_Area" localSheetId="30">'Açaí bowl'!$E$2:$L$45</definedName>
    <definedName name="Print_Area" localSheetId="31">'Yogur con fruta'!$E$2:$L$45</definedName>
    <definedName name="Print_Area" localSheetId="32">Humus!$E$2:$L$45</definedName>
    <definedName name="Print_Area" localSheetId="33">'Remolacha marinada'!$E$2:$L$45</definedName>
  </definedName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3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3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comments3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>
      <text>
        <r>
          <rPr>
            <sz val="9"/>
            <rFont val="Tahoma"/>
          </rPr>
          <t xml:space="preserve">Ingrese el precio de venta al público del plato para calcular su porcentaje de costo y el margen de beneficio.</t>
        </r>
      </text>
    </comment>
  </commentList>
</comments>
</file>

<file path=xl/sharedStrings.xml><?xml version="1.0" encoding="utf-8"?>
<sst xmlns="http://schemas.openxmlformats.org/spreadsheetml/2006/main" count="122" uniqueCount="122">
  <si>
    <t xml:space="preserve">Zumo Rojo Regular</t>
  </si>
  <si>
    <t xml:space="preserve">Costo Total</t>
  </si>
  <si>
    <t xml:space="preserve">Rellenar solo las celdas de color</t>
  </si>
  <si>
    <t xml:space="preserve">PRECIO DE VENTA AL PÚBLICO</t>
  </si>
  <si>
    <t xml:space="preserve">Beneficio Neto</t>
  </si>
  <si>
    <t xml:space="preserve">IMPUESTOS %</t>
  </si>
  <si>
    <t xml:space="preserve">PRECIO DE VENTA NETO</t>
  </si>
  <si>
    <t xml:space="preserve">Food Cost</t>
  </si>
  <si>
    <t xml:space="preserve">Net Profit</t>
  </si>
  <si>
    <t xml:space="preserve">COSTO TOTAL DE LA RECETA</t>
  </si>
  <si>
    <t xml:space="preserve">% COSTO DE LA RECETA</t>
  </si>
  <si>
    <t xml:space="preserve">MARGEN DE BENEFICIO NETO</t>
  </si>
  <si>
    <t xml:space="preserve">Nombre del producto</t>
  </si>
  <si>
    <t>Cantidad</t>
  </si>
  <si>
    <t>Coste</t>
  </si>
  <si>
    <t xml:space="preserve">Coste Total</t>
  </si>
  <si>
    <t xml:space="preserve">Sistema de Medición</t>
  </si>
  <si>
    <t>remolacha</t>
  </si>
  <si>
    <t>Metric</t>
  </si>
  <si>
    <t>manzana</t>
  </si>
  <si>
    <t>naranja</t>
  </si>
  <si>
    <t>lima</t>
  </si>
  <si>
    <t>jengibre</t>
  </si>
  <si>
    <t xml:space="preserve">vaso regular</t>
  </si>
  <si>
    <t xml:space="preserve">tapa regular</t>
  </si>
  <si>
    <t xml:space="preserve">COSTE TOTAL</t>
  </si>
  <si>
    <t xml:space="preserve">Zumo Rojo Maxi</t>
  </si>
  <si>
    <t xml:space="preserve">vaso maxi</t>
  </si>
  <si>
    <t xml:space="preserve">tapa maxi</t>
  </si>
  <si>
    <t xml:space="preserve">Zumo Verdissimo Regular</t>
  </si>
  <si>
    <t>acelga</t>
  </si>
  <si>
    <t>kale</t>
  </si>
  <si>
    <t>limón</t>
  </si>
  <si>
    <t>hierbabuena</t>
  </si>
  <si>
    <t xml:space="preserve">Zumo Verdissimo Maxi</t>
  </si>
  <si>
    <t xml:space="preserve">Zumo Verde Regular</t>
  </si>
  <si>
    <t>calabacín</t>
  </si>
  <si>
    <t>berro</t>
  </si>
  <si>
    <t>perejil</t>
  </si>
  <si>
    <t xml:space="preserve">Zumo Verde Maxi</t>
  </si>
  <si>
    <t xml:space="preserve">Zumo ACE Regular</t>
  </si>
  <si>
    <t>zanahoria</t>
  </si>
  <si>
    <t xml:space="preserve">Zumo ACE Maxi</t>
  </si>
  <si>
    <t xml:space="preserve">Zumo Violeta Regular</t>
  </si>
  <si>
    <t xml:space="preserve">col morada</t>
  </si>
  <si>
    <t>Hierbabuena</t>
  </si>
  <si>
    <t xml:space="preserve">Zumo Violeta Maxi</t>
  </si>
  <si>
    <t xml:space="preserve">Zumo Blanco Regular</t>
  </si>
  <si>
    <t>hinojo</t>
  </si>
  <si>
    <t xml:space="preserve">Zumo Blanco Maxi</t>
  </si>
  <si>
    <t xml:space="preserve">Zumo Aromatizado Regular</t>
  </si>
  <si>
    <t>pera</t>
  </si>
  <si>
    <t>canela</t>
  </si>
  <si>
    <t xml:space="preserve">Zumo Aromatizado Maxi</t>
  </si>
  <si>
    <t xml:space="preserve">Zumo Amarillo Regular</t>
  </si>
  <si>
    <t>papaya</t>
  </si>
  <si>
    <t xml:space="preserve">Zumo Amarillo Maxi</t>
  </si>
  <si>
    <t xml:space="preserve">Zumo Platanito Regular</t>
  </si>
  <si>
    <t xml:space="preserve">zumo de naranja-limón</t>
  </si>
  <si>
    <t>platano</t>
  </si>
  <si>
    <t xml:space="preserve">Zumo Platanito Maxi</t>
  </si>
  <si>
    <t xml:space="preserve">Açaí Drink</t>
  </si>
  <si>
    <t>açaí</t>
  </si>
  <si>
    <t xml:space="preserve">leche de almendras</t>
  </si>
  <si>
    <t xml:space="preserve">Zumo Naranja Limón</t>
  </si>
  <si>
    <t xml:space="preserve">Sándwich Cabrito</t>
  </si>
  <si>
    <t xml:space="preserve">pan de espelta</t>
  </si>
  <si>
    <t>humus</t>
  </si>
  <si>
    <t>chutney</t>
  </si>
  <si>
    <t xml:space="preserve">queso de cabra</t>
  </si>
  <si>
    <t>pepino</t>
  </si>
  <si>
    <t xml:space="preserve">tomate cherry</t>
  </si>
  <si>
    <t>germinados</t>
  </si>
  <si>
    <t>lechuga</t>
  </si>
  <si>
    <t>bolsita</t>
  </si>
  <si>
    <t>etiqueta</t>
  </si>
  <si>
    <t xml:space="preserve">Sándwich Berrito</t>
  </si>
  <si>
    <t xml:space="preserve">salsa huevo y berro</t>
  </si>
  <si>
    <t xml:space="preserve">ramitas de berro</t>
  </si>
  <si>
    <t xml:space="preserve">Sándwich Huevito</t>
  </si>
  <si>
    <t xml:space="preserve">huevo cocido</t>
  </si>
  <si>
    <t>tomate</t>
  </si>
  <si>
    <t xml:space="preserve">Sándwich Catemus</t>
  </si>
  <si>
    <t>61?</t>
  </si>
  <si>
    <t>aguacate</t>
  </si>
  <si>
    <t xml:space="preserve">Sándwich Camole</t>
  </si>
  <si>
    <t>guacamole</t>
  </si>
  <si>
    <t xml:space="preserve">Sándwich Remoboshi</t>
  </si>
  <si>
    <t xml:space="preserve">remolacha umeboshi</t>
  </si>
  <si>
    <t xml:space="preserve">Sándwich Almogrote</t>
  </si>
  <si>
    <t>almogrote</t>
  </si>
  <si>
    <t>nueces</t>
  </si>
  <si>
    <t xml:space="preserve">Ensalada con huevo duro campero</t>
  </si>
  <si>
    <t>rúcula</t>
  </si>
  <si>
    <t>10?</t>
  </si>
  <si>
    <t>AOVE</t>
  </si>
  <si>
    <t xml:space="preserve">vinagre umeboshi</t>
  </si>
  <si>
    <t xml:space="preserve">ensaladera 1000ml</t>
  </si>
  <si>
    <t xml:space="preserve">Ensalada con queso de cabra</t>
  </si>
  <si>
    <t>granada</t>
  </si>
  <si>
    <t>pitaya</t>
  </si>
  <si>
    <t>mango</t>
  </si>
  <si>
    <t xml:space="preserve">Ensalada con aguacate</t>
  </si>
  <si>
    <t xml:space="preserve">semillas de sesamo</t>
  </si>
  <si>
    <t xml:space="preserve">semillas calabaza</t>
  </si>
  <si>
    <t xml:space="preserve">semillas girasol</t>
  </si>
  <si>
    <t xml:space="preserve">Açaí Bowl</t>
  </si>
  <si>
    <t>piña</t>
  </si>
  <si>
    <t>fresa</t>
  </si>
  <si>
    <t>cereza</t>
  </si>
  <si>
    <t>granola</t>
  </si>
  <si>
    <t xml:space="preserve">copos de maíz</t>
  </si>
  <si>
    <t xml:space="preserve">Yogur con fruta</t>
  </si>
  <si>
    <t>yogur</t>
  </si>
  <si>
    <t>Humus</t>
  </si>
  <si>
    <t>ajo</t>
  </si>
  <si>
    <t>garbanzos</t>
  </si>
  <si>
    <t>tahini</t>
  </si>
  <si>
    <t>agua</t>
  </si>
  <si>
    <t>sal</t>
  </si>
  <si>
    <t>comino</t>
  </si>
  <si>
    <t xml:space="preserve">Remolacha marinada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</si>
</sst>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[$$-409]#,##0.00"/>
    <numFmt numFmtId="161" formatCode="[$-F800]dddd\,\ mmmm\ dd\,\ yyyy"/>
    <numFmt numFmtId="162" formatCode="[$€]#,##0.00"/>
    <numFmt numFmtId="163" formatCode="_-\$* #,##0.00_ ;_-\$* \-#,##0.00\ ;_-\$* &quot;-&quot;??_ ;_-@_ "/>
    <numFmt numFmtId="164" formatCode="0.0"/>
  </numFmts>
  <fonts count="25">
    <font>
      <sz val="11.000000"/>
      <color theme="1"/>
      <name val="Calibri"/>
      <scheme val="minor"/>
    </font>
    <font>
      <b/>
      <sz val="20.000000"/>
      <color theme="0"/>
      <name val="Calibri"/>
      <scheme val="minor"/>
    </font>
    <font>
      <sz val="10.000000"/>
      <name val="Arial"/>
    </font>
    <font>
      <sz val="10.000000"/>
      <name val="Rubik"/>
    </font>
    <font>
      <sz val="10.000000"/>
      <color theme="0"/>
      <name val="Arial"/>
    </font>
    <font>
      <i/>
      <sz val="10.000000"/>
      <color theme="1"/>
      <name val="Calibri"/>
      <scheme val="minor"/>
    </font>
    <font>
      <b/>
      <sz val="10.000000"/>
      <color theme="0"/>
      <name val="Calibri"/>
      <scheme val="minor"/>
    </font>
    <font>
      <sz val="12.000000"/>
      <color rgb="FF4D4D4D"/>
      <name val="Rubik"/>
    </font>
    <font>
      <sz val="10.000000"/>
      <color rgb="FFE6E6E6"/>
      <name val="Arial"/>
    </font>
    <font>
      <sz val="9.000000"/>
      <color theme="1"/>
      <name val="Calibri"/>
      <scheme val="minor"/>
    </font>
    <font>
      <sz val="10.000000"/>
      <color rgb="FFD9D9D9"/>
      <name val="Arial"/>
    </font>
    <font>
      <sz val="10.000000"/>
      <color theme="0"/>
      <name val="Rubik"/>
    </font>
    <font>
      <b/>
      <sz val="14.000000"/>
      <color indexed="65"/>
      <name val="Arial"/>
    </font>
    <font>
      <sz val="10.000000"/>
      <color indexed="65"/>
      <name val="Rubik"/>
    </font>
    <font>
      <b/>
      <sz val="11.000000"/>
      <color theme="0"/>
      <name val="Calibri"/>
      <scheme val="minor"/>
    </font>
    <font>
      <b/>
      <sz val="9.000000"/>
      <color indexed="65"/>
      <name val="Arial"/>
    </font>
    <font>
      <b/>
      <sz val="9.000000"/>
      <color theme="0"/>
      <name val="Calibri"/>
      <scheme val="minor"/>
    </font>
    <font>
      <sz val="11.000000"/>
      <name val="Calibri"/>
      <scheme val="minor"/>
    </font>
    <font>
      <sz val="9.000000"/>
      <name val="Arial"/>
    </font>
    <font>
      <b/>
      <sz val="11.000000"/>
      <name val="Calibri"/>
      <scheme val="minor"/>
    </font>
    <font>
      <b/>
      <sz val="12.000000"/>
      <color indexed="65"/>
      <name val="Calibri"/>
      <scheme val="minor"/>
    </font>
    <font>
      <b/>
      <sz val="14.000000"/>
      <color indexed="65"/>
      <name val="Calibri"/>
      <scheme val="minor"/>
    </font>
    <font>
      <sz val="12.000000"/>
      <color indexed="65"/>
      <name val="Rubik"/>
    </font>
    <font>
      <b/>
      <sz val="12.000000"/>
      <color indexed="65"/>
      <name val="Arial"/>
    </font>
    <font>
      <u/>
      <sz val="10.000000"/>
      <color indexed="4"/>
      <name val="Arial"/>
    </font>
  </fonts>
  <fills count="15">
    <fill>
      <patternFill patternType="none"/>
    </fill>
    <fill>
      <patternFill patternType="gray125"/>
    </fill>
    <fill>
      <patternFill patternType="solid">
        <fgColor theme="8" tint="-0.249977111117893"/>
        <bgColor theme="8" tint="-0.249977111117893"/>
      </patternFill>
    </fill>
    <fill>
      <patternFill patternType="solid">
        <fgColor theme="0"/>
        <bgColor rgb="FFE6E6E6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-0.249977111117893"/>
        <bgColor rgb="FFE6E6E6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rgb="FFD9D9D9"/>
      </patternFill>
    </fill>
    <fill>
      <patternFill patternType="solid">
        <fgColor theme="8" tint="-0.249977111117893"/>
        <bgColor rgb="FFFFE599"/>
      </patternFill>
    </fill>
    <fill>
      <patternFill patternType="solid">
        <fgColor theme="8" tint="-0.249977111117893"/>
        <bgColor rgb="FFFCC11A"/>
      </patternFill>
    </fill>
    <fill>
      <patternFill patternType="solid">
        <fgColor theme="8" tint="0.79998168889431442"/>
        <bgColor rgb="FFE6E6E6"/>
      </patternFill>
    </fill>
    <fill>
      <patternFill patternType="solid">
        <fgColor theme="8" tint="-0.499984740745262"/>
        <bgColor rgb="FFE6E6E6"/>
      </patternFill>
    </fill>
    <fill>
      <patternFill patternType="solid">
        <fgColor theme="8" tint="-0.499984740745262"/>
        <bgColor rgb="FFFCC11A"/>
      </patternFill>
    </fill>
    <fill>
      <patternFill patternType="solid">
        <fgColor theme="0"/>
        <bgColor rgb="FFFFE599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9" tint="-0.499984740745262"/>
      </left>
      <right/>
      <top/>
      <bottom/>
      <diagonal/>
    </border>
    <border>
      <left/>
      <right style="thin">
        <color theme="9" tint="-0.499984740745262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9" tint="-0.499984740745262"/>
      </left>
      <right/>
      <top/>
      <bottom style="thin">
        <color theme="9" tint="-0.499984740745262"/>
      </bottom>
      <diagonal/>
    </border>
    <border>
      <left/>
      <right/>
      <top/>
      <bottom style="thin">
        <color theme="9" tint="-0.499984740745262"/>
      </bottom>
      <diagonal/>
    </border>
    <border>
      <left/>
      <right style="thin">
        <color theme="9" tint="-0.499984740745262"/>
      </right>
      <top/>
      <bottom style="thin">
        <color theme="9" tint="-0.499984740745262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9" tint="-0.499984740745262"/>
      </left>
      <right/>
      <top style="thin">
        <color theme="9" tint="-0.499984740745262"/>
      </top>
      <bottom/>
      <diagonal/>
    </border>
    <border>
      <left/>
      <right/>
      <top style="thin">
        <color theme="9" tint="-0.499984740745262"/>
      </top>
      <bottom/>
      <diagonal/>
    </border>
    <border>
      <left/>
      <right style="thin">
        <color theme="9" tint="-0.499984740745262"/>
      </right>
      <top style="thin">
        <color theme="9" tint="-0.499984740745262"/>
      </top>
      <bottom/>
      <diagonal/>
    </border>
  </borders>
  <cellStyleXfs count="1">
    <xf fontId="0" fillId="0" borderId="0" numFmtId="0" applyNumberFormat="1" applyFont="1" applyFill="1" applyBorder="1"/>
  </cellStyleXfs>
  <cellXfs count="106">
    <xf fontId="0" fillId="0" borderId="0" numFmtId="0" xfId="0"/>
    <xf fontId="1" fillId="2" borderId="1" numFmtId="0" xfId="0" applyFont="1" applyFill="1" applyBorder="1" applyAlignment="1" applyProtection="1">
      <alignment horizontal="center"/>
      <protection locked="0"/>
    </xf>
    <xf fontId="1" fillId="2" borderId="2" numFmtId="0" xfId="0" applyFont="1" applyFill="1" applyBorder="1" applyAlignment="1" applyProtection="1">
      <alignment horizontal="center"/>
      <protection locked="0"/>
    </xf>
    <xf fontId="1" fillId="2" borderId="3" numFmtId="0" xfId="0" applyFont="1" applyFill="1" applyBorder="1" applyAlignment="1" applyProtection="1">
      <alignment horizontal="center"/>
      <protection locked="0"/>
    </xf>
    <xf fontId="2" fillId="3" borderId="4" numFmtId="0" xfId="0" applyFont="1" applyFill="1" applyBorder="1" applyAlignment="1">
      <alignment vertical="center"/>
    </xf>
    <xf fontId="3" fillId="3" borderId="0" numFmtId="0" xfId="0" applyFont="1" applyFill="1" applyAlignment="1">
      <alignment vertical="center"/>
    </xf>
    <xf fontId="2" fillId="3" borderId="0" numFmtId="160" xfId="0" applyNumberFormat="1" applyFont="1" applyFill="1" applyAlignment="1">
      <alignment vertical="center"/>
    </xf>
    <xf fontId="2" fillId="3" borderId="0" numFmtId="161" xfId="0" applyNumberFormat="1" applyFont="1" applyFill="1" applyAlignment="1">
      <alignment vertical="center"/>
    </xf>
    <xf fontId="4" fillId="3" borderId="0" numFmtId="0" xfId="0" applyFont="1" applyFill="1" applyAlignment="1">
      <alignment vertical="center"/>
    </xf>
    <xf fontId="4" fillId="3" borderId="5" numFmtId="162" xfId="0" applyNumberFormat="1" applyFont="1" applyFill="1" applyBorder="1" applyAlignment="1">
      <alignment vertical="center"/>
    </xf>
    <xf fontId="2" fillId="0" borderId="0" numFmtId="0" xfId="0" applyFont="1" applyAlignment="1">
      <alignment vertical="center"/>
    </xf>
    <xf fontId="5" fillId="0" borderId="0" numFmtId="0" xfId="0" applyFont="1" applyAlignment="1">
      <alignment horizontal="center"/>
    </xf>
    <xf fontId="5" fillId="0" borderId="6" numFmtId="0" xfId="0" applyFont="1" applyBorder="1" applyAlignment="1">
      <alignment horizontal="center"/>
    </xf>
    <xf fontId="0" fillId="4" borderId="7" numFmtId="0" xfId="0" applyFill="1" applyBorder="1"/>
    <xf fontId="6" fillId="5" borderId="7" numFmtId="0" xfId="0" applyFont="1" applyFill="1" applyBorder="1" applyAlignment="1">
      <alignment horizontal="left" indent="1" vertical="center"/>
    </xf>
    <xf fontId="0" fillId="4" borderId="7" numFmtId="4" xfId="0" applyNumberFormat="1" applyFill="1" applyBorder="1" applyAlignment="1" applyProtection="1">
      <alignment horizontal="right" vertical="center"/>
      <protection locked="0"/>
    </xf>
    <xf fontId="7" fillId="6" borderId="0" numFmtId="4" xfId="0" applyNumberFormat="1" applyFont="1" applyFill="1" applyAlignment="1" applyProtection="1">
      <alignment horizontal="right" vertical="center"/>
      <protection locked="0"/>
    </xf>
    <xf fontId="8" fillId="3" borderId="0" numFmtId="0" xfId="0" applyFont="1" applyFill="1" applyAlignment="1">
      <alignment vertical="center"/>
    </xf>
    <xf fontId="0" fillId="7" borderId="7" numFmtId="10" xfId="0" applyNumberFormat="1" applyFill="1" applyBorder="1" applyAlignment="1" applyProtection="1">
      <alignment horizontal="right" vertical="center"/>
      <protection locked="0"/>
    </xf>
    <xf fontId="7" fillId="6" borderId="0" numFmtId="10" xfId="0" applyNumberFormat="1" applyFont="1" applyFill="1" applyAlignment="1" applyProtection="1">
      <alignment horizontal="right" vertical="center"/>
      <protection locked="0"/>
    </xf>
    <xf fontId="4" fillId="3" borderId="5" numFmtId="0" xfId="0" applyFont="1" applyFill="1" applyBorder="1" applyAlignment="1">
      <alignment vertical="center"/>
    </xf>
    <xf fontId="9" fillId="0" borderId="0" numFmtId="0" xfId="0" applyFont="1"/>
    <xf fontId="0" fillId="3" borderId="7" numFmtId="4" xfId="0" applyNumberFormat="1" applyFill="1" applyBorder="1" applyAlignment="1">
      <alignment horizontal="right" vertical="center"/>
    </xf>
    <xf fontId="7" fillId="3" borderId="0" numFmtId="4" xfId="0" applyNumberFormat="1" applyFont="1" applyFill="1" applyAlignment="1">
      <alignment horizontal="right" vertical="center"/>
    </xf>
    <xf fontId="10" fillId="8" borderId="0" numFmtId="0" xfId="0" applyFont="1" applyFill="1" applyAlignment="1">
      <alignment vertical="center"/>
    </xf>
    <xf fontId="10" fillId="8" borderId="0" numFmtId="162" xfId="0" applyNumberFormat="1" applyFont="1" applyFill="1" applyAlignment="1">
      <alignment vertical="center"/>
    </xf>
    <xf fontId="2" fillId="3" borderId="5" numFmtId="0" xfId="0" applyFont="1" applyFill="1" applyBorder="1" applyAlignment="1">
      <alignment vertical="center"/>
    </xf>
    <xf fontId="11" fillId="3" borderId="0" numFmtId="0" xfId="0" applyFont="1" applyFill="1" applyAlignment="1">
      <alignment horizontal="left" vertical="center"/>
    </xf>
    <xf fontId="7" fillId="3" borderId="0" numFmtId="163" xfId="0" applyNumberFormat="1" applyFont="1" applyFill="1" applyAlignment="1">
      <alignment horizontal="right" vertical="center"/>
    </xf>
    <xf fontId="0" fillId="3" borderId="7" numFmtId="2" xfId="0" applyNumberFormat="1" applyFill="1" applyBorder="1" applyAlignment="1">
      <alignment horizontal="right" vertical="center"/>
    </xf>
    <xf fontId="2" fillId="6" borderId="0" numFmtId="2" xfId="0" applyNumberFormat="1" applyFont="1" applyFill="1"/>
    <xf fontId="2" fillId="3" borderId="0" numFmtId="0" xfId="0" applyFont="1" applyFill="1" applyAlignment="1">
      <alignment vertical="center"/>
    </xf>
    <xf fontId="0" fillId="3" borderId="7" numFmtId="10" xfId="0" applyNumberFormat="1" applyFill="1" applyBorder="1" applyAlignment="1">
      <alignment horizontal="right" vertical="center"/>
    </xf>
    <xf fontId="2" fillId="6" borderId="0" numFmtId="0" xfId="0" applyFont="1" applyFill="1"/>
    <xf fontId="2" fillId="6" borderId="0" numFmtId="4" xfId="0" applyNumberFormat="1" applyFont="1" applyFill="1"/>
    <xf fontId="12" fillId="6" borderId="8" numFmtId="0" xfId="0" applyFont="1" applyFill="1" applyBorder="1" applyAlignment="1">
      <alignment vertical="center"/>
    </xf>
    <xf fontId="13" fillId="6" borderId="9" numFmtId="0" xfId="0" applyFont="1" applyFill="1" applyBorder="1" applyAlignment="1">
      <alignment horizontal="left" vertical="center"/>
    </xf>
    <xf fontId="12" fillId="6" borderId="9" numFmtId="0" xfId="0" applyFont="1" applyFill="1" applyBorder="1" applyAlignment="1">
      <alignment vertical="center"/>
    </xf>
    <xf fontId="12" fillId="6" borderId="10" numFmtId="0" xfId="0" applyFont="1" applyFill="1" applyBorder="1" applyAlignment="1">
      <alignment vertical="center"/>
    </xf>
    <xf fontId="12" fillId="6" borderId="0" numFmtId="0" xfId="0" applyFont="1" applyFill="1" applyAlignment="1">
      <alignment vertical="center"/>
    </xf>
    <xf fontId="13" fillId="6" borderId="0" numFmtId="0" xfId="0" applyFont="1" applyFill="1" applyAlignment="1">
      <alignment horizontal="left" vertical="center"/>
    </xf>
    <xf fontId="14" fillId="9" borderId="7" numFmtId="0" xfId="0" applyFont="1" applyFill="1" applyBorder="1" applyAlignment="1">
      <alignment horizontal="center" vertical="center"/>
    </xf>
    <xf fontId="14" fillId="9" borderId="1" numFmtId="0" xfId="0" applyFont="1" applyFill="1" applyBorder="1" applyAlignment="1">
      <alignment horizontal="center" vertical="center"/>
    </xf>
    <xf fontId="14" fillId="9" borderId="11" numFmtId="0" xfId="0" applyFont="1" applyFill="1" applyBorder="1" applyAlignment="1">
      <alignment horizontal="center" vertical="center"/>
    </xf>
    <xf fontId="14" fillId="9" borderId="3" numFmtId="0" xfId="0" applyFont="1" applyFill="1" applyBorder="1" applyAlignment="1">
      <alignment horizontal="center" vertical="center"/>
    </xf>
    <xf fontId="15" fillId="10" borderId="7" numFmtId="0" xfId="0" applyFont="1" applyFill="1" applyBorder="1" applyAlignment="1">
      <alignment horizontal="center" vertical="center"/>
    </xf>
    <xf fontId="16" fillId="9" borderId="12" numFmtId="0" xfId="0" applyFont="1" applyFill="1" applyBorder="1" applyAlignment="1">
      <alignment horizontal="center" vertical="center"/>
    </xf>
    <xf fontId="17" fillId="4" borderId="13" numFmtId="0" xfId="0" applyFont="1" applyFill="1" applyBorder="1" applyAlignment="1" applyProtection="1">
      <alignment horizontal="left" indent="1" vertical="center"/>
      <protection locked="0"/>
    </xf>
    <xf fontId="17" fillId="4" borderId="13" numFmtId="0" xfId="0" applyFont="1" applyFill="1" applyBorder="1" applyAlignment="1" applyProtection="1">
      <alignment horizontal="center" vertical="center"/>
      <protection locked="0"/>
    </xf>
    <xf fontId="17" fillId="4" borderId="13" numFmtId="4" xfId="0" applyNumberFormat="1" applyFont="1" applyFill="1" applyBorder="1" applyAlignment="1" applyProtection="1">
      <alignment horizontal="center" vertical="center"/>
      <protection locked="0"/>
    </xf>
    <xf fontId="17" fillId="6" borderId="13" numFmtId="2" xfId="0" applyNumberFormat="1" applyFont="1" applyFill="1" applyBorder="1" applyAlignment="1">
      <alignment horizontal="right" indent="1" vertical="center"/>
    </xf>
    <xf fontId="18" fillId="0" borderId="7" numFmtId="0" xfId="0" applyFont="1" applyBorder="1" applyAlignment="1" applyProtection="1">
      <alignment horizontal="center" vertical="center"/>
      <protection locked="0"/>
    </xf>
    <xf fontId="17" fillId="4" borderId="7" numFmtId="0" xfId="0" applyFont="1" applyFill="1" applyBorder="1" applyAlignment="1" applyProtection="1">
      <alignment horizontal="left" indent="1" vertical="center"/>
      <protection locked="0"/>
    </xf>
    <xf fontId="17" fillId="4" borderId="7" numFmtId="0" xfId="0" applyFont="1" applyFill="1" applyBorder="1" applyAlignment="1" applyProtection="1">
      <alignment horizontal="center" vertical="center"/>
      <protection locked="0"/>
    </xf>
    <xf fontId="17" fillId="4" borderId="7" numFmtId="4" xfId="0" applyNumberFormat="1" applyFont="1" applyFill="1" applyBorder="1" applyAlignment="1" applyProtection="1">
      <alignment horizontal="center" vertical="center"/>
      <protection locked="0"/>
    </xf>
    <xf fontId="17" fillId="6" borderId="7" numFmtId="2" xfId="0" applyNumberFormat="1" applyFont="1" applyFill="1" applyBorder="1" applyAlignment="1">
      <alignment horizontal="right" indent="1" vertical="center"/>
    </xf>
    <xf fontId="17" fillId="4" borderId="1" numFmtId="0" xfId="0" applyFont="1" applyFill="1" applyBorder="1" applyAlignment="1" applyProtection="1">
      <alignment horizontal="left" indent="1" vertical="center"/>
      <protection locked="0"/>
    </xf>
    <xf fontId="17" fillId="4" borderId="3" numFmtId="0" xfId="0" applyFont="1" applyFill="1" applyBorder="1" applyAlignment="1" applyProtection="1">
      <alignment horizontal="left" indent="1" vertical="center"/>
      <protection locked="0"/>
    </xf>
    <xf fontId="17" fillId="11" borderId="1" numFmtId="0" xfId="0" applyFont="1" applyFill="1" applyBorder="1" applyAlignment="1">
      <alignment horizontal="left" indent="1" vertical="center"/>
    </xf>
    <xf fontId="17" fillId="11" borderId="3" numFmtId="0" xfId="0" applyFont="1" applyFill="1" applyBorder="1" applyAlignment="1">
      <alignment horizontal="left" indent="1" vertical="center"/>
    </xf>
    <xf fontId="19" fillId="11" borderId="7" numFmtId="0" xfId="0" applyFont="1" applyFill="1" applyBorder="1" applyAlignment="1">
      <alignment horizontal="left" indent="1" vertical="center"/>
    </xf>
    <xf fontId="19" fillId="4" borderId="7" numFmtId="0" xfId="0" applyFont="1" applyFill="1" applyBorder="1" applyAlignment="1" applyProtection="1">
      <alignment horizontal="center" vertical="center"/>
      <protection locked="0"/>
    </xf>
    <xf fontId="19" fillId="4" borderId="7" numFmtId="4" xfId="0" applyNumberFormat="1" applyFont="1" applyFill="1" applyBorder="1" applyAlignment="1" applyProtection="1">
      <alignment horizontal="center" vertical="center"/>
      <protection locked="0"/>
    </xf>
    <xf fontId="19" fillId="6" borderId="7" numFmtId="2" xfId="0" applyNumberFormat="1" applyFont="1" applyFill="1" applyBorder="1" applyAlignment="1">
      <alignment horizontal="right" indent="1" vertical="center"/>
    </xf>
    <xf fontId="17" fillId="11" borderId="7" numFmtId="0" xfId="0" applyFont="1" applyFill="1" applyBorder="1" applyAlignment="1">
      <alignment horizontal="left" indent="1" vertical="center"/>
    </xf>
    <xf fontId="17" fillId="4" borderId="7" numFmtId="0" xfId="0" applyFont="1" applyFill="1" applyBorder="1" applyAlignment="1" applyProtection="1">
      <alignment horizontal="left" vertical="center"/>
      <protection locked="0"/>
    </xf>
    <xf fontId="17" fillId="4" borderId="7" numFmtId="162" xfId="0" applyNumberFormat="1" applyFont="1" applyFill="1" applyBorder="1" applyAlignment="1" applyProtection="1">
      <alignment horizontal="center" vertical="center"/>
      <protection locked="0"/>
    </xf>
    <xf fontId="17" fillId="11" borderId="14" numFmtId="0" xfId="0" applyFont="1" applyFill="1" applyBorder="1" applyAlignment="1">
      <alignment horizontal="left" indent="1" vertical="center"/>
    </xf>
    <xf fontId="17" fillId="4" borderId="14" numFmtId="0" xfId="0" applyFont="1" applyFill="1" applyBorder="1" applyAlignment="1" applyProtection="1">
      <alignment horizontal="left" vertical="center"/>
      <protection locked="0"/>
    </xf>
    <xf fontId="17" fillId="4" borderId="14" numFmtId="162" xfId="0" applyNumberFormat="1" applyFont="1" applyFill="1" applyBorder="1" applyAlignment="1" applyProtection="1">
      <alignment vertical="center"/>
      <protection locked="0"/>
    </xf>
    <xf fontId="17" fillId="6" borderId="14" numFmtId="2" xfId="0" applyNumberFormat="1" applyFont="1" applyFill="1" applyBorder="1" applyAlignment="1">
      <alignment horizontal="right" indent="1" vertical="center"/>
    </xf>
    <xf fontId="17" fillId="12" borderId="1" numFmtId="0" xfId="0" applyFont="1" applyFill="1" applyBorder="1" applyAlignment="1">
      <alignment vertical="center"/>
    </xf>
    <xf fontId="17" fillId="12" borderId="2" numFmtId="0" xfId="0" applyFont="1" applyFill="1" applyBorder="1" applyAlignment="1">
      <alignment vertical="center"/>
    </xf>
    <xf fontId="20" fillId="13" borderId="2" numFmtId="0" xfId="0" applyFont="1" applyFill="1" applyBorder="1" applyAlignment="1">
      <alignment horizontal="right" vertical="center"/>
    </xf>
    <xf fontId="21" fillId="13" borderId="3" numFmtId="2" xfId="0" applyNumberFormat="1" applyFont="1" applyFill="1" applyBorder="1" applyAlignment="1">
      <alignment horizontal="right" indent="1" vertical="center"/>
    </xf>
    <xf fontId="0" fillId="6" borderId="0" numFmtId="0" xfId="0" applyFill="1"/>
    <xf fontId="22" fillId="14" borderId="0" numFmtId="0" xfId="0" applyFont="1" applyFill="1" applyAlignment="1">
      <alignment horizontal="left" vertical="center"/>
    </xf>
    <xf fontId="22" fillId="14" borderId="0" numFmtId="0" xfId="0" applyFont="1" applyFill="1" applyAlignment="1">
      <alignment vertical="center"/>
    </xf>
    <xf fontId="22" fillId="14" borderId="0" numFmtId="162" xfId="0" applyNumberFormat="1" applyFont="1" applyFill="1" applyAlignment="1">
      <alignment vertical="center"/>
    </xf>
    <xf fontId="2" fillId="6" borderId="0" numFmtId="0" xfId="0" applyFont="1" applyFill="1" applyAlignment="1">
      <alignment vertical="center"/>
    </xf>
    <xf fontId="2" fillId="3" borderId="15" numFmtId="0" xfId="0" applyFont="1" applyFill="1" applyBorder="1" applyAlignment="1" applyProtection="1">
      <alignment vertical="center"/>
      <protection locked="0"/>
    </xf>
    <xf fontId="23" fillId="3" borderId="16" numFmtId="0" xfId="0" applyFont="1" applyFill="1" applyBorder="1" applyAlignment="1" applyProtection="1">
      <alignment horizontal="right" vertical="center"/>
      <protection locked="0"/>
    </xf>
    <xf fontId="23" fillId="3" borderId="16" numFmtId="160" xfId="0" applyNumberFormat="1" applyFont="1" applyFill="1" applyBorder="1" applyAlignment="1" applyProtection="1">
      <alignment vertical="center"/>
      <protection locked="0"/>
    </xf>
    <xf fontId="2" fillId="3" borderId="16" numFmtId="0" xfId="0" applyFont="1" applyFill="1" applyBorder="1" applyAlignment="1" applyProtection="1">
      <alignment vertical="center"/>
      <protection locked="0"/>
    </xf>
    <xf fontId="2" fillId="3" borderId="17" numFmtId="0" xfId="0" applyFont="1" applyFill="1" applyBorder="1" applyAlignment="1" applyProtection="1">
      <alignment vertical="center"/>
      <protection locked="0"/>
    </xf>
    <xf fontId="2" fillId="3" borderId="4" numFmtId="0" xfId="0" applyFont="1" applyFill="1" applyBorder="1" applyAlignment="1" applyProtection="1">
      <alignment vertical="center"/>
      <protection locked="0"/>
    </xf>
    <xf fontId="23" fillId="3" borderId="0" numFmtId="0" xfId="0" applyFont="1" applyFill="1" applyAlignment="1" applyProtection="1">
      <alignment horizontal="right" vertical="center"/>
      <protection locked="0"/>
    </xf>
    <xf fontId="23" fillId="3" borderId="0" numFmtId="160" xfId="0" applyNumberFormat="1" applyFont="1" applyFill="1" applyAlignment="1" applyProtection="1">
      <alignment vertical="center"/>
      <protection locked="0"/>
    </xf>
    <xf fontId="2" fillId="3" borderId="0" numFmtId="0" xfId="0" applyFont="1" applyFill="1" applyAlignment="1" applyProtection="1">
      <alignment vertical="center"/>
      <protection locked="0"/>
    </xf>
    <xf fontId="2" fillId="3" borderId="5" numFmtId="0" xfId="0" applyFont="1" applyFill="1" applyBorder="1" applyAlignment="1" applyProtection="1">
      <alignment vertical="center"/>
      <protection locked="0"/>
    </xf>
    <xf fontId="24" fillId="3" borderId="0" numFmtId="0" xfId="0" applyFont="1" applyFill="1" applyAlignment="1" applyProtection="1">
      <alignment vertical="center"/>
      <protection locked="0"/>
    </xf>
    <xf fontId="0" fillId="6" borderId="0" numFmtId="0" xfId="0" applyFill="1" applyProtection="1">
      <protection locked="0"/>
    </xf>
    <xf fontId="0" fillId="6" borderId="5" numFmtId="0" xfId="0" applyFill="1" applyBorder="1" applyProtection="1">
      <protection locked="0"/>
    </xf>
    <xf fontId="0" fillId="6" borderId="4" numFmtId="0" xfId="0" applyFill="1" applyBorder="1" applyProtection="1">
      <protection locked="0"/>
    </xf>
    <xf fontId="0" fillId="6" borderId="8" numFmtId="0" xfId="0" applyFill="1" applyBorder="1" applyProtection="1">
      <protection locked="0"/>
    </xf>
    <xf fontId="0" fillId="6" borderId="9" numFmtId="0" xfId="0" applyFill="1" applyBorder="1" applyProtection="1">
      <protection locked="0"/>
    </xf>
    <xf fontId="0" fillId="6" borderId="10" numFmtId="0" xfId="0" applyFill="1" applyBorder="1" applyProtection="1">
      <protection locked="0"/>
    </xf>
    <xf fontId="17" fillId="11" borderId="1" numFmtId="0" xfId="0" applyFont="1" applyFill="1" applyBorder="1" applyAlignment="1" applyProtection="1">
      <alignment horizontal="left" indent="1" vertical="center"/>
    </xf>
    <xf fontId="17" fillId="11" borderId="3" numFmtId="0" xfId="0" applyFont="1" applyFill="1" applyBorder="1" applyAlignment="1" applyProtection="1">
      <alignment horizontal="left" indent="1" vertical="center"/>
    </xf>
    <xf fontId="17" fillId="4" borderId="7" numFmtId="2" xfId="0" applyNumberFormat="1" applyFont="1" applyFill="1" applyBorder="1" applyAlignment="1" applyProtection="1">
      <alignment horizontal="center" vertical="center"/>
      <protection locked="0"/>
    </xf>
    <xf fontId="17" fillId="4" borderId="14" numFmtId="2" xfId="0" applyNumberFormat="1" applyFont="1" applyFill="1" applyBorder="1" applyAlignment="1" applyProtection="1">
      <alignment horizontal="center" vertical="center"/>
      <protection locked="0"/>
    </xf>
    <xf fontId="17" fillId="4" borderId="1" numFmtId="0" xfId="0" applyFont="1" applyFill="1" applyBorder="1" applyAlignment="1">
      <alignment horizontal="left" indent="1" vertical="center"/>
      <protection locked="0"/>
    </xf>
    <xf fontId="17" fillId="4" borderId="3" numFmtId="0" xfId="0" applyFont="1" applyFill="1" applyBorder="1" applyAlignment="1">
      <alignment horizontal="left" indent="1" vertical="center"/>
      <protection locked="0"/>
    </xf>
    <xf fontId="0" fillId="0" borderId="0" numFmtId="1" xfId="0" applyNumberFormat="1"/>
    <xf fontId="0" fillId="0" borderId="0" numFmtId="164" xfId="0" applyNumberFormat="1"/>
    <xf fontId="0" fillId="0" borderId="0" numFmtId="2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36" Type="http://schemas.openxmlformats.org/officeDocument/2006/relationships/sharedStrings" Target="sharedStrings.xml"/><Relationship  Id="rId35" Type="http://schemas.openxmlformats.org/officeDocument/2006/relationships/theme" Target="theme/theme1.xml"/><Relationship  Id="rId34" Type="http://schemas.openxmlformats.org/officeDocument/2006/relationships/worksheet" Target="worksheets/sheet34.xml"/><Relationship  Id="rId33" Type="http://schemas.openxmlformats.org/officeDocument/2006/relationships/worksheet" Target="worksheets/sheet33.xml"/><Relationship  Id="rId29" Type="http://schemas.openxmlformats.org/officeDocument/2006/relationships/worksheet" Target="worksheets/sheet29.xml"/><Relationship  Id="rId28" Type="http://schemas.openxmlformats.org/officeDocument/2006/relationships/worksheet" Target="worksheets/sheet28.xml"/><Relationship  Id="rId27" Type="http://schemas.openxmlformats.org/officeDocument/2006/relationships/worksheet" Target="worksheets/sheet27.xml"/><Relationship  Id="rId23" Type="http://schemas.openxmlformats.org/officeDocument/2006/relationships/worksheet" Target="worksheets/sheet23.xml"/><Relationship  Id="rId22" Type="http://schemas.openxmlformats.org/officeDocument/2006/relationships/worksheet" Target="worksheets/sheet22.xml"/><Relationship  Id="rId21" Type="http://schemas.openxmlformats.org/officeDocument/2006/relationships/worksheet" Target="worksheets/sheet21.xml"/><Relationship  Id="rId25" Type="http://schemas.openxmlformats.org/officeDocument/2006/relationships/worksheet" Target="worksheets/sheet25.xml"/><Relationship  Id="rId13" Type="http://schemas.openxmlformats.org/officeDocument/2006/relationships/worksheet" Target="worksheets/sheet13.xml"/><Relationship  Id="rId11" Type="http://schemas.openxmlformats.org/officeDocument/2006/relationships/worksheet" Target="worksheets/sheet11.xml"/><Relationship  Id="rId24" Type="http://schemas.openxmlformats.org/officeDocument/2006/relationships/worksheet" Target="worksheets/sheet24.xml"/><Relationship  Id="rId10" Type="http://schemas.openxmlformats.org/officeDocument/2006/relationships/worksheet" Target="worksheets/sheet10.xml"/><Relationship  Id="rId17" Type="http://schemas.openxmlformats.org/officeDocument/2006/relationships/worksheet" Target="worksheets/sheet17.xml"/><Relationship  Id="rId18" Type="http://schemas.openxmlformats.org/officeDocument/2006/relationships/worksheet" Target="worksheets/sheet18.xml"/><Relationship  Id="rId26" Type="http://schemas.openxmlformats.org/officeDocument/2006/relationships/worksheet" Target="worksheets/sheet26.xml"/><Relationship  Id="rId15" Type="http://schemas.openxmlformats.org/officeDocument/2006/relationships/worksheet" Target="worksheets/sheet15.xml"/><Relationship  Id="rId9" Type="http://schemas.openxmlformats.org/officeDocument/2006/relationships/worksheet" Target="worksheets/sheet9.xml"/><Relationship  Id="rId8" Type="http://schemas.openxmlformats.org/officeDocument/2006/relationships/worksheet" Target="worksheets/sheet8.xml"/><Relationship  Id="rId20" Type="http://schemas.openxmlformats.org/officeDocument/2006/relationships/worksheet" Target="worksheets/sheet20.xml"/><Relationship  Id="rId31" Type="http://schemas.openxmlformats.org/officeDocument/2006/relationships/worksheet" Target="worksheets/sheet31.xml"/><Relationship  Id="rId37" Type="http://schemas.openxmlformats.org/officeDocument/2006/relationships/styles" Target="styles.xml"/><Relationship  Id="rId19" Type="http://schemas.openxmlformats.org/officeDocument/2006/relationships/worksheet" Target="worksheets/sheet19.xml"/><Relationship  Id="rId7" Type="http://schemas.openxmlformats.org/officeDocument/2006/relationships/worksheet" Target="worksheets/sheet7.xml"/><Relationship  Id="rId14" Type="http://schemas.openxmlformats.org/officeDocument/2006/relationships/worksheet" Target="worksheets/sheet14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16" Type="http://schemas.openxmlformats.org/officeDocument/2006/relationships/worksheet" Target="worksheets/sheet16.xml"/><Relationship  Id="rId4" Type="http://schemas.openxmlformats.org/officeDocument/2006/relationships/worksheet" Target="worksheets/sheet4.xml"/><Relationship  Id="rId12" Type="http://schemas.openxmlformats.org/officeDocument/2006/relationships/worksheet" Target="worksheets/sheet12.xml"/><Relationship  Id="rId32" Type="http://schemas.openxmlformats.org/officeDocument/2006/relationships/worksheet" Target="worksheets/sheet32.xml"/><Relationship  Id="rId3" Type="http://schemas.openxmlformats.org/officeDocument/2006/relationships/worksheet" Target="worksheets/sheet3.xml"/><Relationship  Id="rId30" Type="http://schemas.openxmlformats.org/officeDocument/2006/relationships/worksheet" Target="worksheets/sheet30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charts/_rels/chart1.xml.rels><?xml version="1.0" encoding="UTF-8" standalone="yes"?><Relationships xmlns="http://schemas.openxmlformats.org/package/2006/relationships"><Relationship Id="rId1" Type="http://schemas.microsoft.com/office/2011/relationships/chartStyle" Target="style1.xml" /><Relationship Id="rId2" Type="http://schemas.microsoft.com/office/2011/relationships/chartColorStyle" Target="colors1.xml" /></Relationships>
</file>

<file path=xl/charts/_rels/chart2.xml.rels><?xml version="1.0" encoding="UTF-8" standalone="yes"?><Relationships xmlns="http://schemas.openxmlformats.org/package/2006/relationships"><Relationship Id="rId1" Type="http://schemas.microsoft.com/office/2011/relationships/chartStyle" Target="style2.xml" /><Relationship Id="rId2" Type="http://schemas.microsoft.com/office/2011/relationships/chartColorStyle" Target="colors2.xml" /></Relationships>
</file>

<file path=xl/charts/_rels/chart3.xml.rels><?xml version="1.0" encoding="UTF-8" standalone="yes"?><Relationships xmlns="http://schemas.openxmlformats.org/package/2006/relationships"><Relationship Id="rId1" Type="http://schemas.microsoft.com/office/2011/relationships/chartStyle" Target="style3.xml" /><Relationship Id="rId2" Type="http://schemas.microsoft.com/office/2011/relationships/chartColorStyle" Target="colors3.xml" /></Relationships>
</file>

<file path=xl/charts/_rels/chart4.xml.rels><?xml version="1.0" encoding="UTF-8" standalone="yes"?><Relationships xmlns="http://schemas.openxmlformats.org/package/2006/relationships"><Relationship Id="rId1" Type="http://schemas.microsoft.com/office/2011/relationships/chartStyle" Target="style4.xml" /><Relationship Id="rId2" Type="http://schemas.microsoft.com/office/2011/relationships/chartColorStyle" Target="colors4.xml" /></Relationships>
</file>

<file path=xl/charts/_rels/chart5.xml.rels><?xml version="1.0" encoding="UTF-8" standalone="yes"?><Relationships xmlns="http://schemas.openxmlformats.org/package/2006/relationships"><Relationship Id="rId1" Type="http://schemas.microsoft.com/office/2011/relationships/chartStyle" Target="style5.xml" /><Relationship Id="rId2" Type="http://schemas.microsoft.com/office/2011/relationships/chartColorStyle" Target="colors5.xml" /></Relationships>
</file>

<file path=xl/charts/_rels/chart6.xml.rels><?xml version="1.0" encoding="UTF-8" standalone="yes"?><Relationships xmlns="http://schemas.openxmlformats.org/package/2006/relationships"><Relationship Id="rId1" Type="http://schemas.microsoft.com/office/2011/relationships/chartStyle" Target="style6.xml" /><Relationship Id="rId2" Type="http://schemas.microsoft.com/office/2011/relationships/chartColorStyle" Target="colors6.xml" /></Relationships>
</file>

<file path=xl/charts/_rels/chart7.xml.rels><?xml version="1.0" encoding="UTF-8" standalone="yes"?><Relationships xmlns="http://schemas.openxmlformats.org/package/2006/relationships"><Relationship Id="rId1" Type="http://schemas.microsoft.com/office/2011/relationships/chartStyle" Target="style7.xml" /><Relationship Id="rId2" Type="http://schemas.microsoft.com/office/2011/relationships/chartColorStyle" Target="colors7.xml" /></Relationships>
</file>

<file path=xl/charts/_rels/chart8.xml.rels><?xml version="1.0" encoding="UTF-8" standalone="yes"?><Relationships xmlns="http://schemas.openxmlformats.org/package/2006/relationships"><Relationship Id="rId1" Type="http://schemas.microsoft.com/office/2011/relationships/chartStyle" Target="style8.xml" /><Relationship Id="rId2" Type="http://schemas.microsoft.com/office/2011/relationships/chartColorStyle" Target="colors8.xml" /></Relationships>
</file>

<file path=xl/charts/_rels/chart9.xml.rels><?xml version="1.0" encoding="UTF-8" standalone="yes"?><Relationships xmlns="http://schemas.openxmlformats.org/package/2006/relationships"><Relationship Id="rId1" Type="http://schemas.microsoft.com/office/2011/relationships/chartStyle" Target="style9.xml" /><Relationship Id="rId2" Type="http://schemas.microsoft.com/office/2011/relationships/chartColorStyle" Target="colors9.xml" /></Relationships>
</file>

<file path=xl/charts/_rels/chart10.xml.rels><?xml version="1.0" encoding="UTF-8" standalone="yes"?><Relationships xmlns="http://schemas.openxmlformats.org/package/2006/relationships"><Relationship Id="rId1" Type="http://schemas.microsoft.com/office/2011/relationships/chartStyle" Target="style10.xml" /><Relationship Id="rId2" Type="http://schemas.microsoft.com/office/2011/relationships/chartColorStyle" Target="colors10.xml" /></Relationships>
</file>

<file path=xl/charts/_rels/chart11.xml.rels><?xml version="1.0" encoding="UTF-8" standalone="yes"?><Relationships xmlns="http://schemas.openxmlformats.org/package/2006/relationships"><Relationship Id="rId1" Type="http://schemas.microsoft.com/office/2011/relationships/chartStyle" Target="style11.xml" /><Relationship Id="rId2" Type="http://schemas.microsoft.com/office/2011/relationships/chartColorStyle" Target="colors11.xml" /></Relationships>
</file>

<file path=xl/charts/_rels/chart12.xml.rels><?xml version="1.0" encoding="UTF-8" standalone="yes"?><Relationships xmlns="http://schemas.openxmlformats.org/package/2006/relationships"><Relationship Id="rId1" Type="http://schemas.microsoft.com/office/2011/relationships/chartStyle" Target="style12.xml" /><Relationship Id="rId2" Type="http://schemas.microsoft.com/office/2011/relationships/chartColorStyle" Target="colors12.xml" /></Relationships>
</file>

<file path=xl/charts/_rels/chart13.xml.rels><?xml version="1.0" encoding="UTF-8" standalone="yes"?><Relationships xmlns="http://schemas.openxmlformats.org/package/2006/relationships"><Relationship Id="rId1" Type="http://schemas.microsoft.com/office/2011/relationships/chartStyle" Target="style13.xml" /><Relationship Id="rId2" Type="http://schemas.microsoft.com/office/2011/relationships/chartColorStyle" Target="colors13.xml" /></Relationships>
</file>

<file path=xl/charts/_rels/chart14.xml.rels><?xml version="1.0" encoding="UTF-8" standalone="yes"?><Relationships xmlns="http://schemas.openxmlformats.org/package/2006/relationships"><Relationship Id="rId1" Type="http://schemas.microsoft.com/office/2011/relationships/chartStyle" Target="style14.xml" /><Relationship Id="rId2" Type="http://schemas.microsoft.com/office/2011/relationships/chartColorStyle" Target="colors14.xml" /></Relationships>
</file>

<file path=xl/charts/_rels/chart15.xml.rels><?xml version="1.0" encoding="UTF-8" standalone="yes"?><Relationships xmlns="http://schemas.openxmlformats.org/package/2006/relationships"><Relationship Id="rId1" Type="http://schemas.microsoft.com/office/2011/relationships/chartStyle" Target="style15.xml" /><Relationship Id="rId2" Type="http://schemas.microsoft.com/office/2011/relationships/chartColorStyle" Target="colors15.xml" /></Relationships>
</file>

<file path=xl/charts/_rels/chart16.xml.rels><?xml version="1.0" encoding="UTF-8" standalone="yes"?><Relationships xmlns="http://schemas.openxmlformats.org/package/2006/relationships"><Relationship Id="rId1" Type="http://schemas.microsoft.com/office/2011/relationships/chartStyle" Target="style16.xml" /><Relationship Id="rId2" Type="http://schemas.microsoft.com/office/2011/relationships/chartColorStyle" Target="colors16.xml" /></Relationships>
</file>

<file path=xl/charts/_rels/chart17.xml.rels><?xml version="1.0" encoding="UTF-8" standalone="yes"?><Relationships xmlns="http://schemas.openxmlformats.org/package/2006/relationships"><Relationship Id="rId1" Type="http://schemas.microsoft.com/office/2011/relationships/chartStyle" Target="style17.xml" /><Relationship Id="rId2" Type="http://schemas.microsoft.com/office/2011/relationships/chartColorStyle" Target="colors17.xml" /></Relationships>
</file>

<file path=xl/charts/_rels/chart18.xml.rels><?xml version="1.0" encoding="UTF-8" standalone="yes"?><Relationships xmlns="http://schemas.openxmlformats.org/package/2006/relationships"><Relationship Id="rId1" Type="http://schemas.microsoft.com/office/2011/relationships/chartStyle" Target="style18.xml" /><Relationship Id="rId2" Type="http://schemas.microsoft.com/office/2011/relationships/chartColorStyle" Target="colors18.xml" /></Relationships>
</file>

<file path=xl/charts/_rels/chart19.xml.rels><?xml version="1.0" encoding="UTF-8" standalone="yes"?><Relationships xmlns="http://schemas.openxmlformats.org/package/2006/relationships"><Relationship Id="rId1" Type="http://schemas.microsoft.com/office/2011/relationships/chartStyle" Target="style19.xml" /><Relationship Id="rId2" Type="http://schemas.microsoft.com/office/2011/relationships/chartColorStyle" Target="colors19.xml" /></Relationships>
</file>

<file path=xl/charts/_rels/chart20.xml.rels><?xml version="1.0" encoding="UTF-8" standalone="yes"?><Relationships xmlns="http://schemas.openxmlformats.org/package/2006/relationships"><Relationship Id="rId1" Type="http://schemas.microsoft.com/office/2011/relationships/chartStyle" Target="style20.xml" /><Relationship Id="rId2" Type="http://schemas.microsoft.com/office/2011/relationships/chartColorStyle" Target="colors20.xml" /></Relationships>
</file>

<file path=xl/charts/_rels/chart21.xml.rels><?xml version="1.0" encoding="UTF-8" standalone="yes"?><Relationships xmlns="http://schemas.openxmlformats.org/package/2006/relationships"><Relationship Id="rId1" Type="http://schemas.microsoft.com/office/2011/relationships/chartStyle" Target="style21.xml" /><Relationship Id="rId2" Type="http://schemas.microsoft.com/office/2011/relationships/chartColorStyle" Target="colors21.xml" /></Relationships>
</file>

<file path=xl/charts/_rels/chart22.xml.rels><?xml version="1.0" encoding="UTF-8" standalone="yes"?><Relationships xmlns="http://schemas.openxmlformats.org/package/2006/relationships"><Relationship Id="rId1" Type="http://schemas.microsoft.com/office/2011/relationships/chartStyle" Target="style22.xml" /><Relationship Id="rId2" Type="http://schemas.microsoft.com/office/2011/relationships/chartColorStyle" Target="colors22.xml" /></Relationships>
</file>

<file path=xl/charts/_rels/chart23.xml.rels><?xml version="1.0" encoding="UTF-8" standalone="yes"?><Relationships xmlns="http://schemas.openxmlformats.org/package/2006/relationships"><Relationship Id="rId1" Type="http://schemas.microsoft.com/office/2011/relationships/chartStyle" Target="style23.xml" /><Relationship Id="rId2" Type="http://schemas.microsoft.com/office/2011/relationships/chartColorStyle" Target="colors23.xml" /></Relationships>
</file>

<file path=xl/charts/_rels/chart24.xml.rels><?xml version="1.0" encoding="UTF-8" standalone="yes"?><Relationships xmlns="http://schemas.openxmlformats.org/package/2006/relationships"><Relationship Id="rId1" Type="http://schemas.microsoft.com/office/2011/relationships/chartStyle" Target="style24.xml" /><Relationship Id="rId2" Type="http://schemas.microsoft.com/office/2011/relationships/chartColorStyle" Target="colors24.xml" /></Relationships>
</file>

<file path=xl/charts/_rels/chart25.xml.rels><?xml version="1.0" encoding="UTF-8" standalone="yes"?><Relationships xmlns="http://schemas.openxmlformats.org/package/2006/relationships"><Relationship Id="rId1" Type="http://schemas.microsoft.com/office/2011/relationships/chartStyle" Target="style25.xml" /><Relationship Id="rId2" Type="http://schemas.microsoft.com/office/2011/relationships/chartColorStyle" Target="colors25.xml" /></Relationships>
</file>

<file path=xl/charts/_rels/chart26.xml.rels><?xml version="1.0" encoding="UTF-8" standalone="yes"?><Relationships xmlns="http://schemas.openxmlformats.org/package/2006/relationships"><Relationship Id="rId1" Type="http://schemas.microsoft.com/office/2011/relationships/chartStyle" Target="style26.xml" /><Relationship Id="rId2" Type="http://schemas.microsoft.com/office/2011/relationships/chartColorStyle" Target="colors26.xml" /></Relationships>
</file>

<file path=xl/charts/_rels/chart27.xml.rels><?xml version="1.0" encoding="UTF-8" standalone="yes"?><Relationships xmlns="http://schemas.openxmlformats.org/package/2006/relationships"><Relationship Id="rId1" Type="http://schemas.microsoft.com/office/2011/relationships/chartStyle" Target="style27.xml" /><Relationship Id="rId2" Type="http://schemas.microsoft.com/office/2011/relationships/chartColorStyle" Target="colors27.xml" /></Relationships>
</file>

<file path=xl/charts/_rels/chart28.xml.rels><?xml version="1.0" encoding="UTF-8" standalone="yes"?><Relationships xmlns="http://schemas.openxmlformats.org/package/2006/relationships"><Relationship Id="rId1" Type="http://schemas.microsoft.com/office/2011/relationships/chartStyle" Target="style28.xml" /><Relationship Id="rId2" Type="http://schemas.microsoft.com/office/2011/relationships/chartColorStyle" Target="colors28.xml" /></Relationships>
</file>

<file path=xl/charts/_rels/chart29.xml.rels><?xml version="1.0" encoding="UTF-8" standalone="yes"?><Relationships xmlns="http://schemas.openxmlformats.org/package/2006/relationships"><Relationship Id="rId1" Type="http://schemas.microsoft.com/office/2011/relationships/chartStyle" Target="style29.xml" /><Relationship Id="rId2" Type="http://schemas.microsoft.com/office/2011/relationships/chartColorStyle" Target="colors29.xml" /></Relationships>
</file>

<file path=xl/charts/_rels/chart30.xml.rels><?xml version="1.0" encoding="UTF-8" standalone="yes"?><Relationships xmlns="http://schemas.openxmlformats.org/package/2006/relationships"><Relationship Id="rId1" Type="http://schemas.microsoft.com/office/2011/relationships/chartStyle" Target="style30.xml" /><Relationship Id="rId2" Type="http://schemas.microsoft.com/office/2011/relationships/chartColorStyle" Target="colors30.xml" /></Relationships>
</file>

<file path=xl/charts/_rels/chart31.xml.rels><?xml version="1.0" encoding="UTF-8" standalone="yes"?><Relationships xmlns="http://schemas.openxmlformats.org/package/2006/relationships"><Relationship Id="rId1" Type="http://schemas.microsoft.com/office/2011/relationships/chartStyle" Target="style31.xml" /><Relationship Id="rId2" Type="http://schemas.microsoft.com/office/2011/relationships/chartColorStyle" Target="colors31.xml" /></Relationships>
</file>

<file path=xl/charts/_rels/chart32.xml.rels><?xml version="1.0" encoding="UTF-8" standalone="yes"?><Relationships xmlns="http://schemas.openxmlformats.org/package/2006/relationships"><Relationship Id="rId1" Type="http://schemas.microsoft.com/office/2011/relationships/chartStyle" Target="style32.xml" /><Relationship Id="rId2" Type="http://schemas.microsoft.com/office/2011/relationships/chartColorStyle" Target="colors32.xml" /></Relationships>
</file>

<file path=xl/charts/_rels/chart33.xml.rels><?xml version="1.0" encoding="UTF-8" standalone="yes"?><Relationships xmlns="http://schemas.openxmlformats.org/package/2006/relationships"><Relationship Id="rId1" Type="http://schemas.microsoft.com/office/2011/relationships/chartStyle" Target="style33.xml" /><Relationship Id="rId2" Type="http://schemas.microsoft.com/office/2011/relationships/chartColorStyle" Target="colors33.xml" /></Relationships>
</file>

<file path=xl/charts/_rels/chart34.xml.rels><?xml version="1.0" encoding="UTF-8" standalone="yes"?><Relationships xmlns="http://schemas.openxmlformats.org/package/2006/relationships"><Relationship Id="rId1" Type="http://schemas.microsoft.com/office/2011/relationships/chartStyle" Target="style34.xml" /><Relationship Id="rId2" Type="http://schemas.microsoft.com/office/2011/relationships/chartColorStyle" Target="colors34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0174826762569"/>
          <c:y val="0.14813990160834145"/>
          <c:w val="0.98824982517323745"/>
          <c:h val="0.66009500953336542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'Rojo Regular'!$K$3:$K$4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'Rojo Regular'!$L$3:$L$4</c:f>
              <c:numCache>
                <c:formatCode>[$€]#,##0.00</c:formatCode>
                <c:ptCount val="2"/>
                <c:pt idx="0">
                  <c:v>4.3175</c:v>
                </c:pt>
                <c:pt idx="1">
                  <c:v>9.182500000000001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9" tIns="19049" rIns="38099" bIns="19049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'Rojo Maxi'!$K$3:$K$4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'Rojo Maxi'!$L$3:$L$4</c:f>
              <c:numCache>
                <c:formatCode>[$€]#,##0.00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9" tIns="19049" rIns="38099" bIns="19049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'Verdissimo Regular'!$K$3:$K$4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'Verdissimo Regular'!$L$3:$L$4</c:f>
              <c:numCache>
                <c:formatCode>[$€]#,##0.00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9" tIns="19049" rIns="38099" bIns="19049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'Verdissimo Maxi'!$K$3:$K$4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'Verdissimo Maxi'!$L$3:$L$4</c:f>
              <c:numCache>
                <c:formatCode>[$€]#,##0.00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9" tIns="19049" rIns="38099" bIns="19049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'Verde Regular'!$K$3:$K$4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'Verde Regular'!$L$3:$L$4</c:f>
              <c:numCache>
                <c:formatCode>[$€]#,##0.00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9" tIns="19049" rIns="38099" bIns="19049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'Verde Maxi'!$K$3:$K$4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'Verde Maxi'!$L$3:$L$4</c:f>
              <c:numCache>
                <c:formatCode>[$€]#,##0.00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9" tIns="19049" rIns="38099" bIns="19049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'ACE Regular'!$K$3:$K$4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'ACE Regular'!$L$3:$L$4</c:f>
              <c:numCache>
                <c:formatCode>[$€]#,##0.00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9" tIns="19049" rIns="38099" bIns="19049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'ACE Maxi'!$K$3:$K$4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'ACE Maxi'!$L$3:$L$4</c:f>
              <c:numCache>
                <c:formatCode>[$€]#,##0.00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9" tIns="19049" rIns="38099" bIns="19049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'Violeta Regular'!$K$3:$K$4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'Violeta Regular'!$L$3:$L$4</c:f>
              <c:numCache>
                <c:formatCode>[$€]#,##0.00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  <a:beve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9" tIns="19049" rIns="38099" bIns="19049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'Violeta Maxi'!$K$3:$K$4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'Violeta Maxi'!$L$3:$L$4</c:f>
              <c:numCache>
                <c:formatCode>[$€]#,##0.00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9" tIns="19049" rIns="38099" bIns="19049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'Blanco Regular'!$K$3:$K$4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'Blanco Regular'!$L$3:$L$4</c:f>
              <c:numCache>
                <c:formatCode>[$€]#,##0.00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  <a:miter/>
              </a:ln>
              <a:effectLst/>
            </c:spPr>
            <c:txPr>
              <a:bodyPr rot="0" spcFirstLastPara="1" vertOverflow="ellipsis" vert="horz" wrap="square" lIns="38099" tIns="19049" rIns="38099" bIns="19049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'Blanco Maxi'!$K$3:$K$4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'Blanco Maxi'!$L$3:$L$4</c:f>
              <c:numCache>
                <c:formatCode>[$€]#,##0.00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  <a:miter/>
              </a:ln>
              <a:effectLst/>
            </c:spPr>
            <c:txPr>
              <a:bodyPr rot="0" spcFirstLastPara="1" vertOverflow="ellipsis" vert="horz" wrap="square" lIns="38099" tIns="19049" rIns="38099" bIns="19049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'Aromatizado Regular'!$K$3:$K$4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'Aromatizado Regular'!$L$3:$L$4</c:f>
              <c:numCache>
                <c:formatCode>[$€]#,##0.00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  <a:miter/>
              </a:ln>
              <a:effectLst/>
            </c:spPr>
            <c:txPr>
              <a:bodyPr rot="0" spcFirstLastPara="1" vertOverflow="ellipsis" vert="horz" wrap="square" lIns="38099" tIns="19049" rIns="38099" bIns="19049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'Aromatizado Maxi'!$K$3:$K$4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'Aromatizado Maxi'!$L$3:$L$4</c:f>
              <c:numCache>
                <c:formatCode>[$€]#,##0.00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9" tIns="19049" rIns="38099" bIns="19049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'Amarillo Regular'!$K$3:$K$4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'Amarillo Regular'!$L$3:$L$4</c:f>
              <c:numCache>
                <c:formatCode>[$€]#,##0.00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9" tIns="19049" rIns="38099" bIns="19049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'Amarillo Maxi'!$K$3:$K$4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'Amarillo Maxi'!$L$3:$L$4</c:f>
              <c:numCache>
                <c:formatCode>[$€]#,##0.00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9" tIns="19049" rIns="38099" bIns="19049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'Platanito Regular'!$K$3:$K$4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'Platanito Regular'!$L$3:$L$4</c:f>
              <c:numCache>
                <c:formatCode>[$€]#,##0.00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9" tIns="19049" rIns="38099" bIns="19049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'Platanito Maxi'!$K$3:$K$4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'Platanito Maxi'!$L$3:$L$4</c:f>
              <c:numCache>
                <c:formatCode>[$€]#,##0.00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9" tIns="19049" rIns="38099" bIns="19049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'Açaí Drink'!$K$3:$K$4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'Açaí Drink'!$L$3:$L$4</c:f>
              <c:numCache>
                <c:formatCode>[$€]#,##0.00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  <a:beve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8" tIns="19048" rIns="38098" bIns="19048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'Naranja Limón'!$K$3:$K$4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'Naranja Limón'!$L$3:$L$4</c:f>
              <c:numCache>
                <c:formatCode>[$€]#,##0.00</c:formatCode>
                <c:ptCount val="2"/>
                <c:pt idx="0">
                  <c:v>2.063</c:v>
                </c:pt>
                <c:pt idx="1">
                  <c:v>2.937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8" tIns="19048" rIns="38098" bIns="19048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>Cabrito!$K$3:$K$4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>Cabrito!$L$3:$L$4</c:f>
              <c:numCache>
                <c:formatCode>[$€]#,##0.00</c:formatCode>
                <c:ptCount val="2"/>
                <c:pt idx="0">
                  <c:v>2.063</c:v>
                </c:pt>
                <c:pt idx="1">
                  <c:v>2.937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8" tIns="19048" rIns="38098" bIns="19048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>Berrito!$K$3:$K$4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>Berrito!$L$3:$L$4</c:f>
              <c:numCache>
                <c:formatCode>[$€]#,##0.00</c:formatCode>
                <c:ptCount val="2"/>
                <c:pt idx="0">
                  <c:v>1.0261</c:v>
                </c:pt>
                <c:pt idx="1">
                  <c:v>2.8739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8" tIns="19048" rIns="38098" bIns="19048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>Huevito!$K$3:$K$4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>Huevito!$L$3:$L$4</c:f>
              <c:numCache>
                <c:formatCode>[$€]#,##0.00</c:formatCode>
                <c:ptCount val="2"/>
                <c:pt idx="0">
                  <c:v>0.5421999999999999</c:v>
                </c:pt>
                <c:pt idx="1">
                  <c:v>3.3578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8" tIns="19048" rIns="38098" bIns="19048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>Catemus!$K$3:$K$4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>Catemus!$L$3:$L$4</c:f>
              <c:numCache>
                <c:formatCode>[$€]#,##0.00</c:formatCode>
                <c:ptCount val="2"/>
                <c:pt idx="0">
                  <c:v>0.8866899999999999</c:v>
                </c:pt>
                <c:pt idx="1">
                  <c:v>3.01331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8" tIns="19048" rIns="38098" bIns="19048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>Camole!$K$3:$K$4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>Camole!$L$3:$L$4</c:f>
              <c:numCache>
                <c:formatCode>[$€]#,##0.00</c:formatCode>
                <c:ptCount val="2"/>
                <c:pt idx="0">
                  <c:v>0.6086999999999999</c:v>
                </c:pt>
                <c:pt idx="1">
                  <c:v>3.2913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  <a:beve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8" tIns="19048" rIns="38098" bIns="19048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>Remoboshi!$K$3:$K$4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>Remoboshi!$L$3:$L$4</c:f>
              <c:numCache>
                <c:formatCode>[$€]#,##0.00</c:formatCode>
                <c:ptCount val="2"/>
                <c:pt idx="0">
                  <c:v>0.6086999999999999</c:v>
                </c:pt>
                <c:pt idx="1">
                  <c:v>3.2913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  <a:beve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8" tIns="19048" rIns="38098" bIns="19048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>Almogrote!$K$3:$K$4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>Almogrote!$L$3:$L$4</c:f>
              <c:numCache>
                <c:formatCode>[$€]#,##0.00</c:formatCode>
                <c:ptCount val="2"/>
                <c:pt idx="0">
                  <c:v>0.6631999999999999</c:v>
                </c:pt>
                <c:pt idx="1">
                  <c:v>3.2368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8" tIns="19048" rIns="38098" bIns="19048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'Ensalada huevo'!$K$3:$K$4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'Ensalada huevo'!$L$3:$L$4</c:f>
              <c:numCache>
                <c:formatCode>[$€]#,##0.00</c:formatCode>
                <c:ptCount val="2"/>
                <c:pt idx="0">
                  <c:v>1.5713000000000001</c:v>
                </c:pt>
                <c:pt idx="1">
                  <c:v>2.3286999999999995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8" tIns="19048" rIns="38098" bIns="19048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'Ensalada cabra'!$K$3:$K$4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'Ensalada cabra'!$L$3:$L$4</c:f>
              <c:numCache>
                <c:formatCode>[$€]#,##0.00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  <a:beve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8" tIns="19048" rIns="38098" bIns="19048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'Ensalada aguacate'!$K$3:$K$4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'Ensalada aguacate'!$L$3:$L$4</c:f>
              <c:numCache>
                <c:formatCode>[$€]#,##0.00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8" tIns="19048" rIns="38098" bIns="19048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'Açaí bowl'!$K$3:$K$4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'Açaí bowl'!$L$3:$L$4</c:f>
              <c:numCache>
                <c:formatCode>[$€]#,##0.00</c:formatCode>
                <c:ptCount val="2"/>
                <c:pt idx="0">
                  <c:v>2.063</c:v>
                </c:pt>
                <c:pt idx="1">
                  <c:v>2.937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8" tIns="19048" rIns="38098" bIns="19048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'Yogur con fruta'!$K$3:$K$4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'Yogur con fruta'!$L$3:$L$4</c:f>
              <c:numCache>
                <c:formatCode>[$€]#,##0.00</c:formatCode>
                <c:ptCount val="2"/>
                <c:pt idx="0">
                  <c:v>2.1491000000000002</c:v>
                </c:pt>
                <c:pt idx="1">
                  <c:v>2.8508999999999998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7" tIns="19047" rIns="38097" bIns="19047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>Humus!$K$3:$K$4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>Humus!$L$3:$L$4</c:f>
              <c:numCache>
                <c:formatCode>[$€]#,##0.00</c:formatCode>
                <c:ptCount val="2"/>
                <c:pt idx="0">
                  <c:v>0.7111000000000001</c:v>
                </c:pt>
                <c:pt idx="1">
                  <c:v>4.2889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s-ES"/>
  <c:roundedCorners val="1"/>
  <mc:AlternateContent>
    <mc:Choice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01175"/>
          <c:y val="0.14813000000000001"/>
          <c:w val="0.98824000000000001"/>
          <c:h val="0.66008999999999995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dLblPos val="outEnd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showBubbleSize val="0"/>
            <c:showCatName val="0"/>
            <c:showLeaderLines val="1"/>
            <c:showLegendKey val="0"/>
            <c:showPercent val="1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7" tIns="19047" rIns="38097" bIns="19047" anchor="ctr" anchorCtr="1">
                <a:spAutoFit/>
              </a:bodyPr>
              <a:lstStyle/>
              <a:p>
                <a:pPr>
                  <a:defRPr sz="1200" b="1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Lbls>
          <c:cat>
            <c:strRef>
              <c:f xml:space="preserve">'Remolacha marinada'!$K$3:$K$4</c:f>
              <c:strCache>
                <c:ptCount val="2"/>
                <c:pt idx="0">
                  <c:v xml:space="preserve">Costo Total</c:v>
                </c:pt>
                <c:pt idx="1">
                  <c:v xml:space="preserve">Beneficio Neto</c:v>
                </c:pt>
              </c:strCache>
            </c:strRef>
          </c:cat>
          <c:val>
            <c:numRef>
              <c:f xml:space="preserve">'Remolacha marinada'!$L$3:$L$4</c:f>
              <c:numCache>
                <c:formatCode>[$€]#,##0.00</c:formatCode>
                <c:ptCount val="2"/>
                <c:pt idx="0">
                  <c:v>1.119038</c:v>
                </c:pt>
                <c:pt idx="1">
                  <c:v>3.8809620000000002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 bwMode="auto">
      <a:prstGeom prst="rect">
        <a:avLst/>
      </a:prstGeom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20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2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9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3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9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4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9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5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9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6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9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7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9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8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9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9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9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10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9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11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9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12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9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13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9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14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9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15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9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16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9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17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9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18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9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19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9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20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8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21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8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22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8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23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8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24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8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25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8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26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8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27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8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28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8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29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8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30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8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31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8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32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8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33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8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charts/style34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 bwMode="auto"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Wirefram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 bwMode="auto">
      <a:prstGeom prst="rect">
        <a:avLst/>
      </a:prstGeom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 bwMode="auto">
      <a:prstGeom prst="rect">
        <a:avLst/>
      </a:prstGeom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18"/>
  </cs:title>
  <cs:trendline>
    <cs:lnRef idx="0">
      <cs:styleClr val="auto"/>
    </cs:lnRef>
    <cs:fillRef idx="2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  <cs:dataPointMarkerLayout symbol="circle" size="4"/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 /><Relationship Id="rId2" Type="http://schemas.openxmlformats.org/officeDocument/2006/relationships/image" Target="../media/image1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 /><Relationship Id="rId2" Type="http://schemas.openxmlformats.org/officeDocument/2006/relationships/image" Target="../media/image1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 /><Relationship Id="rId2" Type="http://schemas.openxmlformats.org/officeDocument/2006/relationships/image" Target="../media/image2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 /><Relationship Id="rId2" Type="http://schemas.openxmlformats.org/officeDocument/2006/relationships/image" Target="../media/image2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 /><Relationship Id="rId2" Type="http://schemas.openxmlformats.org/officeDocument/2006/relationships/image" Target="../media/image3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 /><Relationship Id="rId2" Type="http://schemas.openxmlformats.org/officeDocument/2006/relationships/image" Target="../media/image3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 /><Relationship Id="rId2" Type="http://schemas.openxmlformats.org/officeDocument/2006/relationships/image" Target="../media/image4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 /><Relationship Id="rId2" Type="http://schemas.openxmlformats.org/officeDocument/2006/relationships/image" Target="../media/image4.jp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 /><Relationship Id="rId2" Type="http://schemas.openxmlformats.org/officeDocument/2006/relationships/image" Target="../media/image5.jp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 /><Relationship Id="rId2" Type="http://schemas.openxmlformats.org/officeDocument/2006/relationships/image" Target="../media/image5.jp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 /><Relationship Id="rId2" Type="http://schemas.openxmlformats.org/officeDocument/2006/relationships/image" Target="../media/image6.jp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 /><Relationship Id="rId2" Type="http://schemas.openxmlformats.org/officeDocument/2006/relationships/image" Target="../media/image6.jp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 /><Relationship Id="rId2" Type="http://schemas.openxmlformats.org/officeDocument/2006/relationships/image" Target="../media/image7.jp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 /><Relationship Id="rId2" Type="http://schemas.openxmlformats.org/officeDocument/2006/relationships/image" Target="../media/image7.jp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 /><Relationship Id="rId2" Type="http://schemas.openxmlformats.org/officeDocument/2006/relationships/image" Target="../media/image8.jp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chart" Target="../charts/chart16.xml" /><Relationship Id="rId2" Type="http://schemas.openxmlformats.org/officeDocument/2006/relationships/image" Target="../media/image8.jp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chart" Target="../charts/chart17.xml" /><Relationship Id="rId2" Type="http://schemas.openxmlformats.org/officeDocument/2006/relationships/image" Target="../media/image9.jp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chart" Target="../charts/chart18.xml" /><Relationship Id="rId2" Type="http://schemas.openxmlformats.org/officeDocument/2006/relationships/image" Target="../media/image9.jp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chart" Target="../charts/chart19.xml" /><Relationship Id="rId2" Type="http://schemas.openxmlformats.org/officeDocument/2006/relationships/image" Target="../media/image10.jp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chart" Target="../charts/chart20.xml" /><Relationship Id="rId2" Type="http://schemas.openxmlformats.org/officeDocument/2006/relationships/image" Target="../media/image11.jp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chart" Target="../charts/chart21.xml" /><Relationship Id="rId2" Type="http://schemas.openxmlformats.org/officeDocument/2006/relationships/image" Target="../media/image12.jp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chart" Target="../charts/chart22.xml" /><Relationship Id="rId2" Type="http://schemas.openxmlformats.org/officeDocument/2006/relationships/image" Target="../media/image12.jpg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chart" Target="../charts/chart23.xml" /><Relationship Id="rId2" Type="http://schemas.openxmlformats.org/officeDocument/2006/relationships/image" Target="../media/image12.jpg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chart" Target="../charts/chart24.xml" /><Relationship Id="rId2" Type="http://schemas.openxmlformats.org/officeDocument/2006/relationships/image" Target="../media/image12.jpg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chart" Target="../charts/chart25.xml" /><Relationship Id="rId2" Type="http://schemas.openxmlformats.org/officeDocument/2006/relationships/image" Target="../media/image12.jpg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chart" Target="../charts/chart26.xml" /><Relationship Id="rId2" Type="http://schemas.openxmlformats.org/officeDocument/2006/relationships/image" Target="../media/image12.jpg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chart" Target="../charts/chart27.xml" /><Relationship Id="rId2" Type="http://schemas.openxmlformats.org/officeDocument/2006/relationships/image" Target="../media/image12.jpg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chart" Target="../charts/chart28.xml" /><Relationship Id="rId2" Type="http://schemas.openxmlformats.org/officeDocument/2006/relationships/image" Target="../media/image13.jpg"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chart" Target="../charts/chart29.xml" /><Relationship Id="rId2" Type="http://schemas.openxmlformats.org/officeDocument/2006/relationships/image" Target="../media/image14.jpg"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chart" Target="../charts/chart30.xml" /><Relationship Id="rId2" Type="http://schemas.openxmlformats.org/officeDocument/2006/relationships/image" Target="../media/image15.jpg"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chart" Target="../charts/chart31.xml" /><Relationship Id="rId2" Type="http://schemas.openxmlformats.org/officeDocument/2006/relationships/image" Target="../media/image16.jpg"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chart" Target="../charts/chart32.xml" /><Relationship Id="rId2" Type="http://schemas.openxmlformats.org/officeDocument/2006/relationships/image" Target="../media/image17.jpg"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chart" Target="../charts/chart33.xml" /><Relationship Id="rId2" Type="http://schemas.openxmlformats.org/officeDocument/2006/relationships/image" Target="../media/image18.jpg"/></Relationships>
</file>

<file path=xl/drawings/_rels/drawing34.xml.rels><?xml version="1.0" encoding="UTF-8" standalone="yes"?><Relationships xmlns="http://schemas.openxmlformats.org/package/2006/relationships"><Relationship Id="rId1" Type="http://schemas.openxmlformats.org/officeDocument/2006/relationships/chart" Target="../charts/chart34.xml" /><Relationship Id="rId2" Type="http://schemas.openxmlformats.org/officeDocument/2006/relationships/image" Target="../media/image18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171450</xdr:colOff>
      <xdr:row>2</xdr:row>
      <xdr:rowOff>152399</xdr:rowOff>
    </xdr:from>
    <xdr:to>
      <xdr:col>11</xdr:col>
      <xdr:colOff>695325</xdr:colOff>
      <xdr:row>10</xdr:row>
      <xdr:rowOff>47625</xdr:rowOff>
    </xdr:to>
    <xdr:graphicFrame>
      <xdr:nvGraphicFramePr>
        <xdr:cNvPr id="3" name="Gráfico 2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438150</xdr:colOff>
      <xdr:row>31</xdr:row>
      <xdr:rowOff>9525</xdr:rowOff>
    </xdr:from>
    <xdr:to>
      <xdr:col>11</xdr:col>
      <xdr:colOff>765300</xdr:colOff>
      <xdr:row>41</xdr:row>
      <xdr:rowOff>101475</xdr:rowOff>
    </xdr:to>
    <xdr:sp>
      <xdr:nvSpPr>
        <xdr:cNvPr id="4" name="Text Box 2"/>
        <xdr:cNvSpPr txBox="1">
          <a:spLocks noChangeArrowheads="1"/>
        </xdr:cNvSpPr>
      </xdr:nvSpPr>
      <xdr:spPr bwMode="auto">
        <a:xfrm>
          <a:off x="5048250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19051</xdr:colOff>
      <xdr:row>31</xdr:row>
      <xdr:rowOff>19049</xdr:rowOff>
    </xdr:from>
    <xdr:to>
      <xdr:col>7</xdr:col>
      <xdr:colOff>342901</xdr:colOff>
      <xdr:row>44</xdr:row>
      <xdr:rowOff>367499</xdr:rowOff>
    </xdr:to>
    <xdr:sp fLocksText="0">
      <xdr:nvSpPr>
        <xdr:cNvPr id="5" name="Text Box 2"/>
        <xdr:cNvSpPr txBox="1">
          <a:spLocks noChangeArrowheads="1"/>
        </xdr:cNvSpPr>
      </xdr:nvSpPr>
      <xdr:spPr bwMode="auto">
        <a:xfrm>
          <a:off x="2457451" y="6115048"/>
          <a:ext cx="3105150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200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+mn-lt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+mn-lt"/>
            <a:cs typeface="Arial"/>
          </a:endParaRPr>
        </a:p>
        <a:p>
          <a:pPr algn="l">
            <a:lnSpc>
              <a:spcPts val="1100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200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00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200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00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200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00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200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00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200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00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200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00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200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00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438150</xdr:colOff>
      <xdr:row>43</xdr:row>
      <xdr:rowOff>46566</xdr:rowOff>
    </xdr:from>
    <xdr:to>
      <xdr:col>11</xdr:col>
      <xdr:colOff>765300</xdr:colOff>
      <xdr:row>44</xdr:row>
      <xdr:rowOff>370799</xdr:rowOff>
    </xdr:to>
    <xdr:sp>
      <xdr:nvSpPr>
        <xdr:cNvPr id="2" name="CuadroTexto 1"/>
        <xdr:cNvSpPr txBox="1"/>
      </xdr:nvSpPr>
      <xdr:spPr bwMode="auto">
        <a:xfrm flipH="0" flipV="0">
          <a:off x="5662083" y="8326966"/>
          <a:ext cx="2553883" cy="5104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9526</xdr:rowOff>
    </xdr:from>
    <xdr:to>
      <xdr:col>11</xdr:col>
      <xdr:colOff>770466</xdr:colOff>
      <xdr:row>43</xdr:row>
      <xdr:rowOff>99483</xdr:rowOff>
    </xdr:to>
    <xdr:pic>
      <xdr:nvPicPr>
        <xdr:cNvPr id="15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1" y="6037793"/>
          <a:ext cx="2616201" cy="2342089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171449</xdr:colOff>
      <xdr:row>2</xdr:row>
      <xdr:rowOff>152398</xdr:rowOff>
    </xdr:from>
    <xdr:to>
      <xdr:col>11</xdr:col>
      <xdr:colOff>695324</xdr:colOff>
      <xdr:row>10</xdr:row>
      <xdr:rowOff>47623</xdr:rowOff>
    </xdr:to>
    <xdr:graphicFrame>
      <xdr:nvGraphicFramePr>
        <xdr:cNvPr id="1332194285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438149</xdr:colOff>
      <xdr:row>31</xdr:row>
      <xdr:rowOff>9524</xdr:rowOff>
    </xdr:from>
    <xdr:to>
      <xdr:col>11</xdr:col>
      <xdr:colOff>765298</xdr:colOff>
      <xdr:row>41</xdr:row>
      <xdr:rowOff>101474</xdr:rowOff>
    </xdr:to>
    <xdr:sp>
      <xdr:nvSpPr>
        <xdr:cNvPr id="1208335388" name="Text Box 2"/>
        <xdr:cNvSpPr txBox="1">
          <a:spLocks noChangeArrowheads="1"/>
        </xdr:cNvSpPr>
      </xdr:nvSpPr>
      <xdr:spPr bwMode="auto">
        <a:xfrm>
          <a:off x="5048249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19050</xdr:colOff>
      <xdr:row>31</xdr:row>
      <xdr:rowOff>19048</xdr:rowOff>
    </xdr:from>
    <xdr:to>
      <xdr:col>7</xdr:col>
      <xdr:colOff>342900</xdr:colOff>
      <xdr:row>44</xdr:row>
      <xdr:rowOff>367498</xdr:rowOff>
    </xdr:to>
    <xdr:sp fLocksText="0">
      <xdr:nvSpPr>
        <xdr:cNvPr id="1309778300" name="Text Box 2"/>
        <xdr:cNvSpPr txBox="1">
          <a:spLocks noChangeArrowheads="1"/>
        </xdr:cNvSpPr>
      </xdr:nvSpPr>
      <xdr:spPr bwMode="auto">
        <a:xfrm>
          <a:off x="2457450" y="6115048"/>
          <a:ext cx="3105149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9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438150</xdr:colOff>
      <xdr:row>43</xdr:row>
      <xdr:rowOff>46566</xdr:rowOff>
    </xdr:from>
    <xdr:to>
      <xdr:col>11</xdr:col>
      <xdr:colOff>765300</xdr:colOff>
      <xdr:row>44</xdr:row>
      <xdr:rowOff>370799</xdr:rowOff>
    </xdr:to>
    <xdr:sp>
      <xdr:nvSpPr>
        <xdr:cNvPr id="20998584" name="CuadroTexto 1"/>
        <xdr:cNvSpPr txBox="1"/>
      </xdr:nvSpPr>
      <xdr:spPr bwMode="auto">
        <a:xfrm flipH="0" flipV="0">
          <a:off x="5662083" y="8326966"/>
          <a:ext cx="2553883" cy="5104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9526</xdr:rowOff>
    </xdr:from>
    <xdr:to>
      <xdr:col>11</xdr:col>
      <xdr:colOff>770466</xdr:colOff>
      <xdr:row>43</xdr:row>
      <xdr:rowOff>99483</xdr:rowOff>
    </xdr:to>
    <xdr:pic>
      <xdr:nvPicPr>
        <xdr:cNvPr id="1365398200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1" y="6037793"/>
          <a:ext cx="2616201" cy="2342089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171449</xdr:colOff>
      <xdr:row>2</xdr:row>
      <xdr:rowOff>152398</xdr:rowOff>
    </xdr:from>
    <xdr:to>
      <xdr:col>11</xdr:col>
      <xdr:colOff>695324</xdr:colOff>
      <xdr:row>10</xdr:row>
      <xdr:rowOff>47623</xdr:rowOff>
    </xdr:to>
    <xdr:graphicFrame>
      <xdr:nvGraphicFramePr>
        <xdr:cNvPr id="819491404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438149</xdr:colOff>
      <xdr:row>31</xdr:row>
      <xdr:rowOff>9524</xdr:rowOff>
    </xdr:from>
    <xdr:to>
      <xdr:col>11</xdr:col>
      <xdr:colOff>765298</xdr:colOff>
      <xdr:row>41</xdr:row>
      <xdr:rowOff>101474</xdr:rowOff>
    </xdr:to>
    <xdr:sp>
      <xdr:nvSpPr>
        <xdr:cNvPr id="1929683289" name="Text Box 2"/>
        <xdr:cNvSpPr txBox="1">
          <a:spLocks noChangeArrowheads="1"/>
        </xdr:cNvSpPr>
      </xdr:nvSpPr>
      <xdr:spPr bwMode="auto">
        <a:xfrm>
          <a:off x="5048249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19050</xdr:colOff>
      <xdr:row>31</xdr:row>
      <xdr:rowOff>19048</xdr:rowOff>
    </xdr:from>
    <xdr:to>
      <xdr:col>7</xdr:col>
      <xdr:colOff>342900</xdr:colOff>
      <xdr:row>44</xdr:row>
      <xdr:rowOff>367498</xdr:rowOff>
    </xdr:to>
    <xdr:sp fLocksText="0">
      <xdr:nvSpPr>
        <xdr:cNvPr id="1337723168" name="Text Box 2"/>
        <xdr:cNvSpPr txBox="1">
          <a:spLocks noChangeArrowheads="1"/>
        </xdr:cNvSpPr>
      </xdr:nvSpPr>
      <xdr:spPr bwMode="auto">
        <a:xfrm>
          <a:off x="2457450" y="6115048"/>
          <a:ext cx="3105149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9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438150</xdr:colOff>
      <xdr:row>43</xdr:row>
      <xdr:rowOff>46566</xdr:rowOff>
    </xdr:from>
    <xdr:to>
      <xdr:col>11</xdr:col>
      <xdr:colOff>765300</xdr:colOff>
      <xdr:row>44</xdr:row>
      <xdr:rowOff>370799</xdr:rowOff>
    </xdr:to>
    <xdr:sp>
      <xdr:nvSpPr>
        <xdr:cNvPr id="1766883501" name="CuadroTexto 1"/>
        <xdr:cNvSpPr txBox="1"/>
      </xdr:nvSpPr>
      <xdr:spPr bwMode="auto">
        <a:xfrm flipH="0" flipV="0">
          <a:off x="5662083" y="8326966"/>
          <a:ext cx="2553883" cy="5104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9526</xdr:rowOff>
    </xdr:from>
    <xdr:to>
      <xdr:col>11</xdr:col>
      <xdr:colOff>770466</xdr:colOff>
      <xdr:row>43</xdr:row>
      <xdr:rowOff>99483</xdr:rowOff>
    </xdr:to>
    <xdr:pic>
      <xdr:nvPicPr>
        <xdr:cNvPr id="323886033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1" y="6037793"/>
          <a:ext cx="2616201" cy="2342089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171449</xdr:colOff>
      <xdr:row>2</xdr:row>
      <xdr:rowOff>152398</xdr:rowOff>
    </xdr:from>
    <xdr:to>
      <xdr:col>11</xdr:col>
      <xdr:colOff>695324</xdr:colOff>
      <xdr:row>10</xdr:row>
      <xdr:rowOff>47623</xdr:rowOff>
    </xdr:to>
    <xdr:graphicFrame>
      <xdr:nvGraphicFramePr>
        <xdr:cNvPr id="842380114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438149</xdr:colOff>
      <xdr:row>31</xdr:row>
      <xdr:rowOff>9524</xdr:rowOff>
    </xdr:from>
    <xdr:to>
      <xdr:col>11</xdr:col>
      <xdr:colOff>765298</xdr:colOff>
      <xdr:row>41</xdr:row>
      <xdr:rowOff>101474</xdr:rowOff>
    </xdr:to>
    <xdr:sp>
      <xdr:nvSpPr>
        <xdr:cNvPr id="353990037" name="Text Box 2"/>
        <xdr:cNvSpPr txBox="1">
          <a:spLocks noChangeArrowheads="1"/>
        </xdr:cNvSpPr>
      </xdr:nvSpPr>
      <xdr:spPr bwMode="auto">
        <a:xfrm>
          <a:off x="5048249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19050</xdr:colOff>
      <xdr:row>31</xdr:row>
      <xdr:rowOff>19048</xdr:rowOff>
    </xdr:from>
    <xdr:to>
      <xdr:col>7</xdr:col>
      <xdr:colOff>342900</xdr:colOff>
      <xdr:row>44</xdr:row>
      <xdr:rowOff>367498</xdr:rowOff>
    </xdr:to>
    <xdr:sp fLocksText="0">
      <xdr:nvSpPr>
        <xdr:cNvPr id="2011215357" name="Text Box 2"/>
        <xdr:cNvSpPr txBox="1">
          <a:spLocks noChangeArrowheads="1"/>
        </xdr:cNvSpPr>
      </xdr:nvSpPr>
      <xdr:spPr bwMode="auto">
        <a:xfrm>
          <a:off x="2457450" y="6115048"/>
          <a:ext cx="3105149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9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438150</xdr:colOff>
      <xdr:row>43</xdr:row>
      <xdr:rowOff>46566</xdr:rowOff>
    </xdr:from>
    <xdr:to>
      <xdr:col>11</xdr:col>
      <xdr:colOff>765300</xdr:colOff>
      <xdr:row>44</xdr:row>
      <xdr:rowOff>370799</xdr:rowOff>
    </xdr:to>
    <xdr:sp>
      <xdr:nvSpPr>
        <xdr:cNvPr id="1394953751" name="CuadroTexto 1"/>
        <xdr:cNvSpPr txBox="1"/>
      </xdr:nvSpPr>
      <xdr:spPr bwMode="auto">
        <a:xfrm flipH="0" flipV="0">
          <a:off x="5662083" y="8326966"/>
          <a:ext cx="2553883" cy="5104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9526</xdr:rowOff>
    </xdr:from>
    <xdr:to>
      <xdr:col>11</xdr:col>
      <xdr:colOff>770466</xdr:colOff>
      <xdr:row>43</xdr:row>
      <xdr:rowOff>99483</xdr:rowOff>
    </xdr:to>
    <xdr:pic>
      <xdr:nvPicPr>
        <xdr:cNvPr id="631661137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1" y="6037793"/>
          <a:ext cx="2616201" cy="2342089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171449</xdr:colOff>
      <xdr:row>2</xdr:row>
      <xdr:rowOff>152398</xdr:rowOff>
    </xdr:from>
    <xdr:to>
      <xdr:col>11</xdr:col>
      <xdr:colOff>695324</xdr:colOff>
      <xdr:row>10</xdr:row>
      <xdr:rowOff>47623</xdr:rowOff>
    </xdr:to>
    <xdr:graphicFrame>
      <xdr:nvGraphicFramePr>
        <xdr:cNvPr id="1121892121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438149</xdr:colOff>
      <xdr:row>31</xdr:row>
      <xdr:rowOff>9524</xdr:rowOff>
    </xdr:from>
    <xdr:to>
      <xdr:col>11</xdr:col>
      <xdr:colOff>765298</xdr:colOff>
      <xdr:row>41</xdr:row>
      <xdr:rowOff>101474</xdr:rowOff>
    </xdr:to>
    <xdr:sp>
      <xdr:nvSpPr>
        <xdr:cNvPr id="2093581103" name="Text Box 2"/>
        <xdr:cNvSpPr txBox="1">
          <a:spLocks noChangeArrowheads="1"/>
        </xdr:cNvSpPr>
      </xdr:nvSpPr>
      <xdr:spPr bwMode="auto">
        <a:xfrm>
          <a:off x="5048249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19050</xdr:colOff>
      <xdr:row>31</xdr:row>
      <xdr:rowOff>19048</xdr:rowOff>
    </xdr:from>
    <xdr:to>
      <xdr:col>7</xdr:col>
      <xdr:colOff>342900</xdr:colOff>
      <xdr:row>44</xdr:row>
      <xdr:rowOff>367498</xdr:rowOff>
    </xdr:to>
    <xdr:sp fLocksText="0">
      <xdr:nvSpPr>
        <xdr:cNvPr id="1039456278" name="Text Box 2"/>
        <xdr:cNvSpPr txBox="1">
          <a:spLocks noChangeArrowheads="1"/>
        </xdr:cNvSpPr>
      </xdr:nvSpPr>
      <xdr:spPr bwMode="auto">
        <a:xfrm>
          <a:off x="2457450" y="6115048"/>
          <a:ext cx="3105149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9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438150</xdr:colOff>
      <xdr:row>43</xdr:row>
      <xdr:rowOff>46566</xdr:rowOff>
    </xdr:from>
    <xdr:to>
      <xdr:col>11</xdr:col>
      <xdr:colOff>765300</xdr:colOff>
      <xdr:row>44</xdr:row>
      <xdr:rowOff>370799</xdr:rowOff>
    </xdr:to>
    <xdr:sp>
      <xdr:nvSpPr>
        <xdr:cNvPr id="284915079" name="CuadroTexto 1"/>
        <xdr:cNvSpPr txBox="1"/>
      </xdr:nvSpPr>
      <xdr:spPr bwMode="auto">
        <a:xfrm flipH="0" flipV="0">
          <a:off x="5662083" y="8326966"/>
          <a:ext cx="2553883" cy="5104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9526</xdr:rowOff>
    </xdr:from>
    <xdr:to>
      <xdr:col>11</xdr:col>
      <xdr:colOff>770466</xdr:colOff>
      <xdr:row>43</xdr:row>
      <xdr:rowOff>99483</xdr:rowOff>
    </xdr:to>
    <xdr:pic>
      <xdr:nvPicPr>
        <xdr:cNvPr id="1442069022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1" y="6037793"/>
          <a:ext cx="2616201" cy="2342089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171449</xdr:colOff>
      <xdr:row>2</xdr:row>
      <xdr:rowOff>152398</xdr:rowOff>
    </xdr:from>
    <xdr:to>
      <xdr:col>11</xdr:col>
      <xdr:colOff>695324</xdr:colOff>
      <xdr:row>10</xdr:row>
      <xdr:rowOff>47623</xdr:rowOff>
    </xdr:to>
    <xdr:graphicFrame>
      <xdr:nvGraphicFramePr>
        <xdr:cNvPr id="1978557604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438149</xdr:colOff>
      <xdr:row>31</xdr:row>
      <xdr:rowOff>9524</xdr:rowOff>
    </xdr:from>
    <xdr:to>
      <xdr:col>11</xdr:col>
      <xdr:colOff>765298</xdr:colOff>
      <xdr:row>41</xdr:row>
      <xdr:rowOff>101474</xdr:rowOff>
    </xdr:to>
    <xdr:sp>
      <xdr:nvSpPr>
        <xdr:cNvPr id="618279274" name="Text Box 2"/>
        <xdr:cNvSpPr txBox="1">
          <a:spLocks noChangeArrowheads="1"/>
        </xdr:cNvSpPr>
      </xdr:nvSpPr>
      <xdr:spPr bwMode="auto">
        <a:xfrm>
          <a:off x="5048249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19050</xdr:colOff>
      <xdr:row>31</xdr:row>
      <xdr:rowOff>19048</xdr:rowOff>
    </xdr:from>
    <xdr:to>
      <xdr:col>7</xdr:col>
      <xdr:colOff>342900</xdr:colOff>
      <xdr:row>44</xdr:row>
      <xdr:rowOff>367498</xdr:rowOff>
    </xdr:to>
    <xdr:sp fLocksText="0">
      <xdr:nvSpPr>
        <xdr:cNvPr id="1058515360" name="Text Box 2"/>
        <xdr:cNvSpPr txBox="1">
          <a:spLocks noChangeArrowheads="1"/>
        </xdr:cNvSpPr>
      </xdr:nvSpPr>
      <xdr:spPr bwMode="auto">
        <a:xfrm>
          <a:off x="2457450" y="6115048"/>
          <a:ext cx="3105149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9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438150</xdr:colOff>
      <xdr:row>43</xdr:row>
      <xdr:rowOff>46566</xdr:rowOff>
    </xdr:from>
    <xdr:to>
      <xdr:col>11</xdr:col>
      <xdr:colOff>765300</xdr:colOff>
      <xdr:row>44</xdr:row>
      <xdr:rowOff>370799</xdr:rowOff>
    </xdr:to>
    <xdr:sp>
      <xdr:nvSpPr>
        <xdr:cNvPr id="483217943" name="CuadroTexto 1"/>
        <xdr:cNvSpPr txBox="1"/>
      </xdr:nvSpPr>
      <xdr:spPr bwMode="auto">
        <a:xfrm flipH="0" flipV="0">
          <a:off x="5662083" y="8326966"/>
          <a:ext cx="2553883" cy="5104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9526</xdr:rowOff>
    </xdr:from>
    <xdr:to>
      <xdr:col>11</xdr:col>
      <xdr:colOff>770466</xdr:colOff>
      <xdr:row>43</xdr:row>
      <xdr:rowOff>99483</xdr:rowOff>
    </xdr:to>
    <xdr:pic>
      <xdr:nvPicPr>
        <xdr:cNvPr id="1162520575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1" y="6037793"/>
          <a:ext cx="2616201" cy="2342089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171449</xdr:colOff>
      <xdr:row>2</xdr:row>
      <xdr:rowOff>152398</xdr:rowOff>
    </xdr:from>
    <xdr:to>
      <xdr:col>11</xdr:col>
      <xdr:colOff>695324</xdr:colOff>
      <xdr:row>10</xdr:row>
      <xdr:rowOff>47623</xdr:rowOff>
    </xdr:to>
    <xdr:graphicFrame>
      <xdr:nvGraphicFramePr>
        <xdr:cNvPr id="836848502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438149</xdr:colOff>
      <xdr:row>31</xdr:row>
      <xdr:rowOff>9524</xdr:rowOff>
    </xdr:from>
    <xdr:to>
      <xdr:col>11</xdr:col>
      <xdr:colOff>765298</xdr:colOff>
      <xdr:row>41</xdr:row>
      <xdr:rowOff>101474</xdr:rowOff>
    </xdr:to>
    <xdr:sp>
      <xdr:nvSpPr>
        <xdr:cNvPr id="532394947" name="Text Box 2"/>
        <xdr:cNvSpPr txBox="1">
          <a:spLocks noChangeArrowheads="1"/>
        </xdr:cNvSpPr>
      </xdr:nvSpPr>
      <xdr:spPr bwMode="auto">
        <a:xfrm>
          <a:off x="5048249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19050</xdr:colOff>
      <xdr:row>31</xdr:row>
      <xdr:rowOff>19048</xdr:rowOff>
    </xdr:from>
    <xdr:to>
      <xdr:col>7</xdr:col>
      <xdr:colOff>342900</xdr:colOff>
      <xdr:row>44</xdr:row>
      <xdr:rowOff>367498</xdr:rowOff>
    </xdr:to>
    <xdr:sp fLocksText="0">
      <xdr:nvSpPr>
        <xdr:cNvPr id="2110213246" name="Text Box 2"/>
        <xdr:cNvSpPr txBox="1">
          <a:spLocks noChangeArrowheads="1"/>
        </xdr:cNvSpPr>
      </xdr:nvSpPr>
      <xdr:spPr bwMode="auto">
        <a:xfrm>
          <a:off x="2457450" y="6115048"/>
          <a:ext cx="3105149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9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438150</xdr:colOff>
      <xdr:row>43</xdr:row>
      <xdr:rowOff>46566</xdr:rowOff>
    </xdr:from>
    <xdr:to>
      <xdr:col>11</xdr:col>
      <xdr:colOff>765300</xdr:colOff>
      <xdr:row>44</xdr:row>
      <xdr:rowOff>370799</xdr:rowOff>
    </xdr:to>
    <xdr:sp>
      <xdr:nvSpPr>
        <xdr:cNvPr id="107341340" name="CuadroTexto 1"/>
        <xdr:cNvSpPr txBox="1"/>
      </xdr:nvSpPr>
      <xdr:spPr bwMode="auto">
        <a:xfrm flipH="0" flipV="0">
          <a:off x="5662083" y="8326966"/>
          <a:ext cx="2553883" cy="5104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9526</xdr:rowOff>
    </xdr:from>
    <xdr:to>
      <xdr:col>11</xdr:col>
      <xdr:colOff>770466</xdr:colOff>
      <xdr:row>43</xdr:row>
      <xdr:rowOff>99483</xdr:rowOff>
    </xdr:to>
    <xdr:pic>
      <xdr:nvPicPr>
        <xdr:cNvPr id="1077357651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1" y="6037793"/>
          <a:ext cx="2616201" cy="2342089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171449</xdr:colOff>
      <xdr:row>2</xdr:row>
      <xdr:rowOff>152398</xdr:rowOff>
    </xdr:from>
    <xdr:to>
      <xdr:col>11</xdr:col>
      <xdr:colOff>695324</xdr:colOff>
      <xdr:row>10</xdr:row>
      <xdr:rowOff>47623</xdr:rowOff>
    </xdr:to>
    <xdr:graphicFrame>
      <xdr:nvGraphicFramePr>
        <xdr:cNvPr id="1730529200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438149</xdr:colOff>
      <xdr:row>31</xdr:row>
      <xdr:rowOff>9524</xdr:rowOff>
    </xdr:from>
    <xdr:to>
      <xdr:col>11</xdr:col>
      <xdr:colOff>765298</xdr:colOff>
      <xdr:row>41</xdr:row>
      <xdr:rowOff>101474</xdr:rowOff>
    </xdr:to>
    <xdr:sp>
      <xdr:nvSpPr>
        <xdr:cNvPr id="80693483" name="Text Box 2"/>
        <xdr:cNvSpPr txBox="1">
          <a:spLocks noChangeArrowheads="1"/>
        </xdr:cNvSpPr>
      </xdr:nvSpPr>
      <xdr:spPr bwMode="auto">
        <a:xfrm>
          <a:off x="5048249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19050</xdr:colOff>
      <xdr:row>31</xdr:row>
      <xdr:rowOff>19048</xdr:rowOff>
    </xdr:from>
    <xdr:to>
      <xdr:col>7</xdr:col>
      <xdr:colOff>342900</xdr:colOff>
      <xdr:row>44</xdr:row>
      <xdr:rowOff>367498</xdr:rowOff>
    </xdr:to>
    <xdr:sp fLocksText="0">
      <xdr:nvSpPr>
        <xdr:cNvPr id="412226857" name="Text Box 2"/>
        <xdr:cNvSpPr txBox="1">
          <a:spLocks noChangeArrowheads="1"/>
        </xdr:cNvSpPr>
      </xdr:nvSpPr>
      <xdr:spPr bwMode="auto">
        <a:xfrm>
          <a:off x="2457450" y="6115048"/>
          <a:ext cx="3105149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9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438150</xdr:colOff>
      <xdr:row>43</xdr:row>
      <xdr:rowOff>46566</xdr:rowOff>
    </xdr:from>
    <xdr:to>
      <xdr:col>11</xdr:col>
      <xdr:colOff>765300</xdr:colOff>
      <xdr:row>44</xdr:row>
      <xdr:rowOff>370799</xdr:rowOff>
    </xdr:to>
    <xdr:sp>
      <xdr:nvSpPr>
        <xdr:cNvPr id="1717994862" name="CuadroTexto 1"/>
        <xdr:cNvSpPr txBox="1"/>
      </xdr:nvSpPr>
      <xdr:spPr bwMode="auto">
        <a:xfrm flipH="0" flipV="0">
          <a:off x="5662083" y="8326966"/>
          <a:ext cx="2553883" cy="5104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9526</xdr:rowOff>
    </xdr:from>
    <xdr:to>
      <xdr:col>11</xdr:col>
      <xdr:colOff>770466</xdr:colOff>
      <xdr:row>43</xdr:row>
      <xdr:rowOff>99483</xdr:rowOff>
    </xdr:to>
    <xdr:pic>
      <xdr:nvPicPr>
        <xdr:cNvPr id="51707865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1" y="6037793"/>
          <a:ext cx="2616201" cy="2342089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171449</xdr:colOff>
      <xdr:row>2</xdr:row>
      <xdr:rowOff>152398</xdr:rowOff>
    </xdr:from>
    <xdr:to>
      <xdr:col>11</xdr:col>
      <xdr:colOff>695324</xdr:colOff>
      <xdr:row>10</xdr:row>
      <xdr:rowOff>47623</xdr:rowOff>
    </xdr:to>
    <xdr:graphicFrame>
      <xdr:nvGraphicFramePr>
        <xdr:cNvPr id="712422152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438149</xdr:colOff>
      <xdr:row>31</xdr:row>
      <xdr:rowOff>9524</xdr:rowOff>
    </xdr:from>
    <xdr:to>
      <xdr:col>11</xdr:col>
      <xdr:colOff>765298</xdr:colOff>
      <xdr:row>41</xdr:row>
      <xdr:rowOff>101474</xdr:rowOff>
    </xdr:to>
    <xdr:sp>
      <xdr:nvSpPr>
        <xdr:cNvPr id="716650847" name="Text Box 2"/>
        <xdr:cNvSpPr txBox="1">
          <a:spLocks noChangeArrowheads="1"/>
        </xdr:cNvSpPr>
      </xdr:nvSpPr>
      <xdr:spPr bwMode="auto">
        <a:xfrm>
          <a:off x="5048249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19050</xdr:colOff>
      <xdr:row>31</xdr:row>
      <xdr:rowOff>19048</xdr:rowOff>
    </xdr:from>
    <xdr:to>
      <xdr:col>7</xdr:col>
      <xdr:colOff>342900</xdr:colOff>
      <xdr:row>44</xdr:row>
      <xdr:rowOff>367498</xdr:rowOff>
    </xdr:to>
    <xdr:sp fLocksText="0">
      <xdr:nvSpPr>
        <xdr:cNvPr id="508635942" name="Text Box 2"/>
        <xdr:cNvSpPr txBox="1">
          <a:spLocks noChangeArrowheads="1"/>
        </xdr:cNvSpPr>
      </xdr:nvSpPr>
      <xdr:spPr bwMode="auto">
        <a:xfrm>
          <a:off x="2457450" y="6115048"/>
          <a:ext cx="3105149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9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438150</xdr:colOff>
      <xdr:row>43</xdr:row>
      <xdr:rowOff>46566</xdr:rowOff>
    </xdr:from>
    <xdr:to>
      <xdr:col>11</xdr:col>
      <xdr:colOff>765300</xdr:colOff>
      <xdr:row>44</xdr:row>
      <xdr:rowOff>370799</xdr:rowOff>
    </xdr:to>
    <xdr:sp>
      <xdr:nvSpPr>
        <xdr:cNvPr id="2080371393" name="CuadroTexto 1"/>
        <xdr:cNvSpPr txBox="1"/>
      </xdr:nvSpPr>
      <xdr:spPr bwMode="auto">
        <a:xfrm flipH="0" flipV="0">
          <a:off x="5662083" y="8326966"/>
          <a:ext cx="2553883" cy="5104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9526</xdr:rowOff>
    </xdr:from>
    <xdr:to>
      <xdr:col>11</xdr:col>
      <xdr:colOff>770466</xdr:colOff>
      <xdr:row>43</xdr:row>
      <xdr:rowOff>99483</xdr:rowOff>
    </xdr:to>
    <xdr:pic>
      <xdr:nvPicPr>
        <xdr:cNvPr id="2022322839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1" y="6037793"/>
          <a:ext cx="2616201" cy="2342089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171449</xdr:colOff>
      <xdr:row>2</xdr:row>
      <xdr:rowOff>152398</xdr:rowOff>
    </xdr:from>
    <xdr:to>
      <xdr:col>11</xdr:col>
      <xdr:colOff>695324</xdr:colOff>
      <xdr:row>10</xdr:row>
      <xdr:rowOff>47623</xdr:rowOff>
    </xdr:to>
    <xdr:graphicFrame>
      <xdr:nvGraphicFramePr>
        <xdr:cNvPr id="1509116446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438149</xdr:colOff>
      <xdr:row>31</xdr:row>
      <xdr:rowOff>9524</xdr:rowOff>
    </xdr:from>
    <xdr:to>
      <xdr:col>11</xdr:col>
      <xdr:colOff>765298</xdr:colOff>
      <xdr:row>41</xdr:row>
      <xdr:rowOff>101474</xdr:rowOff>
    </xdr:to>
    <xdr:sp>
      <xdr:nvSpPr>
        <xdr:cNvPr id="2140063532" name="Text Box 2"/>
        <xdr:cNvSpPr txBox="1">
          <a:spLocks noChangeArrowheads="1"/>
        </xdr:cNvSpPr>
      </xdr:nvSpPr>
      <xdr:spPr bwMode="auto">
        <a:xfrm>
          <a:off x="5048249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19050</xdr:colOff>
      <xdr:row>31</xdr:row>
      <xdr:rowOff>19048</xdr:rowOff>
    </xdr:from>
    <xdr:to>
      <xdr:col>7</xdr:col>
      <xdr:colOff>342900</xdr:colOff>
      <xdr:row>44</xdr:row>
      <xdr:rowOff>367498</xdr:rowOff>
    </xdr:to>
    <xdr:sp fLocksText="0">
      <xdr:nvSpPr>
        <xdr:cNvPr id="751769542" name="Text Box 2"/>
        <xdr:cNvSpPr txBox="1">
          <a:spLocks noChangeArrowheads="1"/>
        </xdr:cNvSpPr>
      </xdr:nvSpPr>
      <xdr:spPr bwMode="auto">
        <a:xfrm>
          <a:off x="2457450" y="6115048"/>
          <a:ext cx="3105149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9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438150</xdr:colOff>
      <xdr:row>43</xdr:row>
      <xdr:rowOff>46566</xdr:rowOff>
    </xdr:from>
    <xdr:to>
      <xdr:col>11</xdr:col>
      <xdr:colOff>765300</xdr:colOff>
      <xdr:row>44</xdr:row>
      <xdr:rowOff>370799</xdr:rowOff>
    </xdr:to>
    <xdr:sp>
      <xdr:nvSpPr>
        <xdr:cNvPr id="275558207" name="CuadroTexto 1"/>
        <xdr:cNvSpPr txBox="1"/>
      </xdr:nvSpPr>
      <xdr:spPr bwMode="auto">
        <a:xfrm flipH="0" flipV="0">
          <a:off x="5662083" y="8326966"/>
          <a:ext cx="2553883" cy="5104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9526</xdr:rowOff>
    </xdr:from>
    <xdr:to>
      <xdr:col>11</xdr:col>
      <xdr:colOff>770466</xdr:colOff>
      <xdr:row>43</xdr:row>
      <xdr:rowOff>99483</xdr:rowOff>
    </xdr:to>
    <xdr:pic>
      <xdr:nvPicPr>
        <xdr:cNvPr id="320251705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1" y="6037793"/>
          <a:ext cx="2616201" cy="2342089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171449</xdr:colOff>
      <xdr:row>2</xdr:row>
      <xdr:rowOff>152398</xdr:rowOff>
    </xdr:from>
    <xdr:to>
      <xdr:col>11</xdr:col>
      <xdr:colOff>695324</xdr:colOff>
      <xdr:row>10</xdr:row>
      <xdr:rowOff>47623</xdr:rowOff>
    </xdr:to>
    <xdr:graphicFrame>
      <xdr:nvGraphicFramePr>
        <xdr:cNvPr id="1397171673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438149</xdr:colOff>
      <xdr:row>31</xdr:row>
      <xdr:rowOff>9524</xdr:rowOff>
    </xdr:from>
    <xdr:to>
      <xdr:col>11</xdr:col>
      <xdr:colOff>765298</xdr:colOff>
      <xdr:row>41</xdr:row>
      <xdr:rowOff>101474</xdr:rowOff>
    </xdr:to>
    <xdr:sp>
      <xdr:nvSpPr>
        <xdr:cNvPr id="420158356" name="Text Box 2"/>
        <xdr:cNvSpPr txBox="1">
          <a:spLocks noChangeArrowheads="1"/>
        </xdr:cNvSpPr>
      </xdr:nvSpPr>
      <xdr:spPr bwMode="auto">
        <a:xfrm>
          <a:off x="5048249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19050</xdr:colOff>
      <xdr:row>31</xdr:row>
      <xdr:rowOff>19048</xdr:rowOff>
    </xdr:from>
    <xdr:to>
      <xdr:col>7</xdr:col>
      <xdr:colOff>342900</xdr:colOff>
      <xdr:row>44</xdr:row>
      <xdr:rowOff>367498</xdr:rowOff>
    </xdr:to>
    <xdr:sp fLocksText="0">
      <xdr:nvSpPr>
        <xdr:cNvPr id="779685643" name="Text Box 2"/>
        <xdr:cNvSpPr txBox="1">
          <a:spLocks noChangeArrowheads="1"/>
        </xdr:cNvSpPr>
      </xdr:nvSpPr>
      <xdr:spPr bwMode="auto">
        <a:xfrm>
          <a:off x="2457450" y="6115048"/>
          <a:ext cx="3105149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9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438150</xdr:colOff>
      <xdr:row>43</xdr:row>
      <xdr:rowOff>46566</xdr:rowOff>
    </xdr:from>
    <xdr:to>
      <xdr:col>11</xdr:col>
      <xdr:colOff>765300</xdr:colOff>
      <xdr:row>44</xdr:row>
      <xdr:rowOff>370799</xdr:rowOff>
    </xdr:to>
    <xdr:sp>
      <xdr:nvSpPr>
        <xdr:cNvPr id="37607452" name="CuadroTexto 1"/>
        <xdr:cNvSpPr txBox="1"/>
      </xdr:nvSpPr>
      <xdr:spPr bwMode="auto">
        <a:xfrm flipH="0" flipV="0">
          <a:off x="5662083" y="8326966"/>
          <a:ext cx="2553883" cy="5104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9526</xdr:rowOff>
    </xdr:from>
    <xdr:to>
      <xdr:col>11</xdr:col>
      <xdr:colOff>770466</xdr:colOff>
      <xdr:row>43</xdr:row>
      <xdr:rowOff>99483</xdr:rowOff>
    </xdr:to>
    <xdr:pic>
      <xdr:nvPicPr>
        <xdr:cNvPr id="289721301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1" y="6037793"/>
          <a:ext cx="2616201" cy="2342089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171449</xdr:colOff>
      <xdr:row>2</xdr:row>
      <xdr:rowOff>152398</xdr:rowOff>
    </xdr:from>
    <xdr:to>
      <xdr:col>11</xdr:col>
      <xdr:colOff>695324</xdr:colOff>
      <xdr:row>10</xdr:row>
      <xdr:rowOff>47623</xdr:rowOff>
    </xdr:to>
    <xdr:graphicFrame>
      <xdr:nvGraphicFramePr>
        <xdr:cNvPr id="1580737375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438149</xdr:colOff>
      <xdr:row>31</xdr:row>
      <xdr:rowOff>9524</xdr:rowOff>
    </xdr:from>
    <xdr:to>
      <xdr:col>11</xdr:col>
      <xdr:colOff>765298</xdr:colOff>
      <xdr:row>41</xdr:row>
      <xdr:rowOff>101474</xdr:rowOff>
    </xdr:to>
    <xdr:sp>
      <xdr:nvSpPr>
        <xdr:cNvPr id="1670104380" name="Text Box 2"/>
        <xdr:cNvSpPr txBox="1">
          <a:spLocks noChangeArrowheads="1"/>
        </xdr:cNvSpPr>
      </xdr:nvSpPr>
      <xdr:spPr bwMode="auto">
        <a:xfrm>
          <a:off x="5048249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19050</xdr:colOff>
      <xdr:row>31</xdr:row>
      <xdr:rowOff>19048</xdr:rowOff>
    </xdr:from>
    <xdr:to>
      <xdr:col>7</xdr:col>
      <xdr:colOff>342900</xdr:colOff>
      <xdr:row>44</xdr:row>
      <xdr:rowOff>367498</xdr:rowOff>
    </xdr:to>
    <xdr:sp fLocksText="0">
      <xdr:nvSpPr>
        <xdr:cNvPr id="2086457634" name="Text Box 2"/>
        <xdr:cNvSpPr txBox="1">
          <a:spLocks noChangeArrowheads="1"/>
        </xdr:cNvSpPr>
      </xdr:nvSpPr>
      <xdr:spPr bwMode="auto">
        <a:xfrm>
          <a:off x="2457450" y="6115048"/>
          <a:ext cx="3105149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9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438150</xdr:colOff>
      <xdr:row>43</xdr:row>
      <xdr:rowOff>46566</xdr:rowOff>
    </xdr:from>
    <xdr:to>
      <xdr:col>11</xdr:col>
      <xdr:colOff>765300</xdr:colOff>
      <xdr:row>44</xdr:row>
      <xdr:rowOff>370799</xdr:rowOff>
    </xdr:to>
    <xdr:sp>
      <xdr:nvSpPr>
        <xdr:cNvPr id="915241012" name="CuadroTexto 1"/>
        <xdr:cNvSpPr txBox="1"/>
      </xdr:nvSpPr>
      <xdr:spPr bwMode="auto">
        <a:xfrm flipH="0" flipV="0">
          <a:off x="5662083" y="8326966"/>
          <a:ext cx="2553883" cy="5104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9526</xdr:rowOff>
    </xdr:from>
    <xdr:to>
      <xdr:col>11</xdr:col>
      <xdr:colOff>770466</xdr:colOff>
      <xdr:row>43</xdr:row>
      <xdr:rowOff>99483</xdr:rowOff>
    </xdr:to>
    <xdr:pic>
      <xdr:nvPicPr>
        <xdr:cNvPr id="92984448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1" y="6037793"/>
          <a:ext cx="2616201" cy="2342089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171449</xdr:colOff>
      <xdr:row>2</xdr:row>
      <xdr:rowOff>152398</xdr:rowOff>
    </xdr:from>
    <xdr:to>
      <xdr:col>11</xdr:col>
      <xdr:colOff>695324</xdr:colOff>
      <xdr:row>10</xdr:row>
      <xdr:rowOff>47623</xdr:rowOff>
    </xdr:to>
    <xdr:graphicFrame>
      <xdr:nvGraphicFramePr>
        <xdr:cNvPr id="700674190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438149</xdr:colOff>
      <xdr:row>31</xdr:row>
      <xdr:rowOff>9524</xdr:rowOff>
    </xdr:from>
    <xdr:to>
      <xdr:col>11</xdr:col>
      <xdr:colOff>765298</xdr:colOff>
      <xdr:row>41</xdr:row>
      <xdr:rowOff>101474</xdr:rowOff>
    </xdr:to>
    <xdr:sp>
      <xdr:nvSpPr>
        <xdr:cNvPr id="811422143" name="Text Box 2"/>
        <xdr:cNvSpPr txBox="1">
          <a:spLocks noChangeArrowheads="1"/>
        </xdr:cNvSpPr>
      </xdr:nvSpPr>
      <xdr:spPr bwMode="auto">
        <a:xfrm>
          <a:off x="5048249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19050</xdr:colOff>
      <xdr:row>31</xdr:row>
      <xdr:rowOff>19048</xdr:rowOff>
    </xdr:from>
    <xdr:to>
      <xdr:col>7</xdr:col>
      <xdr:colOff>342900</xdr:colOff>
      <xdr:row>44</xdr:row>
      <xdr:rowOff>367498</xdr:rowOff>
    </xdr:to>
    <xdr:sp fLocksText="0">
      <xdr:nvSpPr>
        <xdr:cNvPr id="1703830000" name="Text Box 2"/>
        <xdr:cNvSpPr txBox="1">
          <a:spLocks noChangeArrowheads="1"/>
        </xdr:cNvSpPr>
      </xdr:nvSpPr>
      <xdr:spPr bwMode="auto">
        <a:xfrm>
          <a:off x="2457450" y="6115048"/>
          <a:ext cx="3105149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9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438150</xdr:colOff>
      <xdr:row>43</xdr:row>
      <xdr:rowOff>46566</xdr:rowOff>
    </xdr:from>
    <xdr:to>
      <xdr:col>11</xdr:col>
      <xdr:colOff>765300</xdr:colOff>
      <xdr:row>44</xdr:row>
      <xdr:rowOff>370799</xdr:rowOff>
    </xdr:to>
    <xdr:sp>
      <xdr:nvSpPr>
        <xdr:cNvPr id="1455050469" name="CuadroTexto 1"/>
        <xdr:cNvSpPr txBox="1"/>
      </xdr:nvSpPr>
      <xdr:spPr bwMode="auto">
        <a:xfrm flipH="0" flipV="0">
          <a:off x="5662083" y="8326966"/>
          <a:ext cx="2553883" cy="5104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9526</xdr:rowOff>
    </xdr:from>
    <xdr:to>
      <xdr:col>11</xdr:col>
      <xdr:colOff>770466</xdr:colOff>
      <xdr:row>43</xdr:row>
      <xdr:rowOff>99483</xdr:rowOff>
    </xdr:to>
    <xdr:pic>
      <xdr:nvPicPr>
        <xdr:cNvPr id="2097801600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1" y="6037793"/>
          <a:ext cx="2616201" cy="2342089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171449</xdr:colOff>
      <xdr:row>2</xdr:row>
      <xdr:rowOff>152398</xdr:rowOff>
    </xdr:from>
    <xdr:to>
      <xdr:col>11</xdr:col>
      <xdr:colOff>695324</xdr:colOff>
      <xdr:row>10</xdr:row>
      <xdr:rowOff>47623</xdr:rowOff>
    </xdr:to>
    <xdr:graphicFrame>
      <xdr:nvGraphicFramePr>
        <xdr:cNvPr id="1168126839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438149</xdr:colOff>
      <xdr:row>31</xdr:row>
      <xdr:rowOff>9524</xdr:rowOff>
    </xdr:from>
    <xdr:to>
      <xdr:col>11</xdr:col>
      <xdr:colOff>765298</xdr:colOff>
      <xdr:row>41</xdr:row>
      <xdr:rowOff>101474</xdr:rowOff>
    </xdr:to>
    <xdr:sp>
      <xdr:nvSpPr>
        <xdr:cNvPr id="1322531152" name="Text Box 2"/>
        <xdr:cNvSpPr txBox="1">
          <a:spLocks noChangeArrowheads="1"/>
        </xdr:cNvSpPr>
      </xdr:nvSpPr>
      <xdr:spPr bwMode="auto">
        <a:xfrm>
          <a:off x="5048249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19050</xdr:colOff>
      <xdr:row>31</xdr:row>
      <xdr:rowOff>19048</xdr:rowOff>
    </xdr:from>
    <xdr:to>
      <xdr:col>7</xdr:col>
      <xdr:colOff>342900</xdr:colOff>
      <xdr:row>44</xdr:row>
      <xdr:rowOff>367498</xdr:rowOff>
    </xdr:to>
    <xdr:sp fLocksText="0">
      <xdr:nvSpPr>
        <xdr:cNvPr id="1884045230" name="Text Box 2"/>
        <xdr:cNvSpPr txBox="1">
          <a:spLocks noChangeArrowheads="1"/>
        </xdr:cNvSpPr>
      </xdr:nvSpPr>
      <xdr:spPr bwMode="auto">
        <a:xfrm>
          <a:off x="2457450" y="6115048"/>
          <a:ext cx="3105149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9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438150</xdr:colOff>
      <xdr:row>43</xdr:row>
      <xdr:rowOff>46566</xdr:rowOff>
    </xdr:from>
    <xdr:to>
      <xdr:col>11</xdr:col>
      <xdr:colOff>765300</xdr:colOff>
      <xdr:row>44</xdr:row>
      <xdr:rowOff>370799</xdr:rowOff>
    </xdr:to>
    <xdr:sp>
      <xdr:nvSpPr>
        <xdr:cNvPr id="2113856183" name="CuadroTexto 1"/>
        <xdr:cNvSpPr txBox="1"/>
      </xdr:nvSpPr>
      <xdr:spPr bwMode="auto">
        <a:xfrm flipH="0" flipV="0">
          <a:off x="5662083" y="8326966"/>
          <a:ext cx="2553883" cy="5104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9526</xdr:rowOff>
    </xdr:from>
    <xdr:to>
      <xdr:col>11</xdr:col>
      <xdr:colOff>770466</xdr:colOff>
      <xdr:row>43</xdr:row>
      <xdr:rowOff>99483</xdr:rowOff>
    </xdr:to>
    <xdr:pic>
      <xdr:nvPicPr>
        <xdr:cNvPr id="1367969073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1" y="6037793"/>
          <a:ext cx="2616201" cy="2342089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171449</xdr:colOff>
      <xdr:row>2</xdr:row>
      <xdr:rowOff>152398</xdr:rowOff>
    </xdr:from>
    <xdr:to>
      <xdr:col>11</xdr:col>
      <xdr:colOff>695324</xdr:colOff>
      <xdr:row>10</xdr:row>
      <xdr:rowOff>47623</xdr:rowOff>
    </xdr:to>
    <xdr:graphicFrame>
      <xdr:nvGraphicFramePr>
        <xdr:cNvPr id="1851162970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438149</xdr:colOff>
      <xdr:row>31</xdr:row>
      <xdr:rowOff>9524</xdr:rowOff>
    </xdr:from>
    <xdr:to>
      <xdr:col>11</xdr:col>
      <xdr:colOff>765298</xdr:colOff>
      <xdr:row>41</xdr:row>
      <xdr:rowOff>101474</xdr:rowOff>
    </xdr:to>
    <xdr:sp>
      <xdr:nvSpPr>
        <xdr:cNvPr id="617717411" name="Text Box 2"/>
        <xdr:cNvSpPr txBox="1">
          <a:spLocks noChangeArrowheads="1"/>
        </xdr:cNvSpPr>
      </xdr:nvSpPr>
      <xdr:spPr bwMode="auto">
        <a:xfrm>
          <a:off x="5048249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19050</xdr:colOff>
      <xdr:row>31</xdr:row>
      <xdr:rowOff>19048</xdr:rowOff>
    </xdr:from>
    <xdr:to>
      <xdr:col>7</xdr:col>
      <xdr:colOff>342900</xdr:colOff>
      <xdr:row>44</xdr:row>
      <xdr:rowOff>367498</xdr:rowOff>
    </xdr:to>
    <xdr:sp fLocksText="0">
      <xdr:nvSpPr>
        <xdr:cNvPr id="709652715" name="Text Box 2"/>
        <xdr:cNvSpPr txBox="1">
          <a:spLocks noChangeArrowheads="1"/>
        </xdr:cNvSpPr>
      </xdr:nvSpPr>
      <xdr:spPr bwMode="auto">
        <a:xfrm>
          <a:off x="2457450" y="6115048"/>
          <a:ext cx="3105149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9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438150</xdr:colOff>
      <xdr:row>43</xdr:row>
      <xdr:rowOff>46566</xdr:rowOff>
    </xdr:from>
    <xdr:to>
      <xdr:col>11</xdr:col>
      <xdr:colOff>765300</xdr:colOff>
      <xdr:row>44</xdr:row>
      <xdr:rowOff>370799</xdr:rowOff>
    </xdr:to>
    <xdr:sp>
      <xdr:nvSpPr>
        <xdr:cNvPr id="1445120594" name="CuadroTexto 1"/>
        <xdr:cNvSpPr txBox="1"/>
      </xdr:nvSpPr>
      <xdr:spPr bwMode="auto">
        <a:xfrm flipH="0" flipV="0">
          <a:off x="5662083" y="8326966"/>
          <a:ext cx="2553883" cy="5104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9526</xdr:rowOff>
    </xdr:from>
    <xdr:to>
      <xdr:col>11</xdr:col>
      <xdr:colOff>770466</xdr:colOff>
      <xdr:row>43</xdr:row>
      <xdr:rowOff>99483</xdr:rowOff>
    </xdr:to>
    <xdr:pic>
      <xdr:nvPicPr>
        <xdr:cNvPr id="125605267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1" y="6037793"/>
          <a:ext cx="2616201" cy="2342089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171449</xdr:colOff>
      <xdr:row>2</xdr:row>
      <xdr:rowOff>152398</xdr:rowOff>
    </xdr:from>
    <xdr:to>
      <xdr:col>11</xdr:col>
      <xdr:colOff>695324</xdr:colOff>
      <xdr:row>10</xdr:row>
      <xdr:rowOff>47623</xdr:rowOff>
    </xdr:to>
    <xdr:graphicFrame>
      <xdr:nvGraphicFramePr>
        <xdr:cNvPr id="1434546019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438149</xdr:colOff>
      <xdr:row>31</xdr:row>
      <xdr:rowOff>9524</xdr:rowOff>
    </xdr:from>
    <xdr:to>
      <xdr:col>11</xdr:col>
      <xdr:colOff>765298</xdr:colOff>
      <xdr:row>41</xdr:row>
      <xdr:rowOff>101474</xdr:rowOff>
    </xdr:to>
    <xdr:sp>
      <xdr:nvSpPr>
        <xdr:cNvPr id="8962456" name="Text Box 2"/>
        <xdr:cNvSpPr txBox="1">
          <a:spLocks noChangeArrowheads="1"/>
        </xdr:cNvSpPr>
      </xdr:nvSpPr>
      <xdr:spPr bwMode="auto">
        <a:xfrm>
          <a:off x="5048249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19050</xdr:colOff>
      <xdr:row>31</xdr:row>
      <xdr:rowOff>19048</xdr:rowOff>
    </xdr:from>
    <xdr:to>
      <xdr:col>7</xdr:col>
      <xdr:colOff>342900</xdr:colOff>
      <xdr:row>44</xdr:row>
      <xdr:rowOff>367498</xdr:rowOff>
    </xdr:to>
    <xdr:sp fLocksText="0">
      <xdr:nvSpPr>
        <xdr:cNvPr id="14633695" name="Text Box 2"/>
        <xdr:cNvSpPr txBox="1">
          <a:spLocks noChangeArrowheads="1"/>
        </xdr:cNvSpPr>
      </xdr:nvSpPr>
      <xdr:spPr bwMode="auto">
        <a:xfrm>
          <a:off x="2457450" y="6115048"/>
          <a:ext cx="3105149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9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438150</xdr:colOff>
      <xdr:row>43</xdr:row>
      <xdr:rowOff>46566</xdr:rowOff>
    </xdr:from>
    <xdr:to>
      <xdr:col>11</xdr:col>
      <xdr:colOff>765300</xdr:colOff>
      <xdr:row>44</xdr:row>
      <xdr:rowOff>370799</xdr:rowOff>
    </xdr:to>
    <xdr:sp>
      <xdr:nvSpPr>
        <xdr:cNvPr id="218320918" name="CuadroTexto 1"/>
        <xdr:cNvSpPr txBox="1"/>
      </xdr:nvSpPr>
      <xdr:spPr bwMode="auto">
        <a:xfrm flipH="0" flipV="0">
          <a:off x="5662083" y="8326966"/>
          <a:ext cx="2553883" cy="5104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9526</xdr:rowOff>
    </xdr:from>
    <xdr:to>
      <xdr:col>11</xdr:col>
      <xdr:colOff>770466</xdr:colOff>
      <xdr:row>43</xdr:row>
      <xdr:rowOff>99483</xdr:rowOff>
    </xdr:to>
    <xdr:pic>
      <xdr:nvPicPr>
        <xdr:cNvPr id="1074528152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1" y="6037793"/>
          <a:ext cx="2616201" cy="2342089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171449</xdr:colOff>
      <xdr:row>2</xdr:row>
      <xdr:rowOff>152398</xdr:rowOff>
    </xdr:from>
    <xdr:to>
      <xdr:col>11</xdr:col>
      <xdr:colOff>695324</xdr:colOff>
      <xdr:row>10</xdr:row>
      <xdr:rowOff>47623</xdr:rowOff>
    </xdr:to>
    <xdr:graphicFrame>
      <xdr:nvGraphicFramePr>
        <xdr:cNvPr id="245596697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438149</xdr:colOff>
      <xdr:row>31</xdr:row>
      <xdr:rowOff>9524</xdr:rowOff>
    </xdr:from>
    <xdr:to>
      <xdr:col>11</xdr:col>
      <xdr:colOff>765298</xdr:colOff>
      <xdr:row>41</xdr:row>
      <xdr:rowOff>101474</xdr:rowOff>
    </xdr:to>
    <xdr:sp>
      <xdr:nvSpPr>
        <xdr:cNvPr id="989603550" name="Text Box 2"/>
        <xdr:cNvSpPr txBox="1">
          <a:spLocks noChangeArrowheads="1"/>
        </xdr:cNvSpPr>
      </xdr:nvSpPr>
      <xdr:spPr bwMode="auto">
        <a:xfrm>
          <a:off x="5048249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19050</xdr:colOff>
      <xdr:row>31</xdr:row>
      <xdr:rowOff>19048</xdr:rowOff>
    </xdr:from>
    <xdr:to>
      <xdr:col>7</xdr:col>
      <xdr:colOff>342900</xdr:colOff>
      <xdr:row>44</xdr:row>
      <xdr:rowOff>367498</xdr:rowOff>
    </xdr:to>
    <xdr:sp fLocksText="0">
      <xdr:nvSpPr>
        <xdr:cNvPr id="1365586339" name="Text Box 2"/>
        <xdr:cNvSpPr txBox="1">
          <a:spLocks noChangeArrowheads="1"/>
        </xdr:cNvSpPr>
      </xdr:nvSpPr>
      <xdr:spPr bwMode="auto">
        <a:xfrm>
          <a:off x="2457450" y="6115048"/>
          <a:ext cx="3105149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9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438150</xdr:colOff>
      <xdr:row>43</xdr:row>
      <xdr:rowOff>46566</xdr:rowOff>
    </xdr:from>
    <xdr:to>
      <xdr:col>11</xdr:col>
      <xdr:colOff>765300</xdr:colOff>
      <xdr:row>44</xdr:row>
      <xdr:rowOff>370799</xdr:rowOff>
    </xdr:to>
    <xdr:sp>
      <xdr:nvSpPr>
        <xdr:cNvPr id="1422094109" name="CuadroTexto 1"/>
        <xdr:cNvSpPr txBox="1"/>
      </xdr:nvSpPr>
      <xdr:spPr bwMode="auto">
        <a:xfrm flipH="0" flipV="0">
          <a:off x="5662083" y="8326966"/>
          <a:ext cx="2553883" cy="5104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9526</xdr:rowOff>
    </xdr:from>
    <xdr:to>
      <xdr:col>11</xdr:col>
      <xdr:colOff>770466</xdr:colOff>
      <xdr:row>43</xdr:row>
      <xdr:rowOff>99483</xdr:rowOff>
    </xdr:to>
    <xdr:pic>
      <xdr:nvPicPr>
        <xdr:cNvPr id="889075669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1" y="6037793"/>
          <a:ext cx="2616201" cy="2342089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171449</xdr:colOff>
      <xdr:row>2</xdr:row>
      <xdr:rowOff>152398</xdr:rowOff>
    </xdr:from>
    <xdr:to>
      <xdr:col>11</xdr:col>
      <xdr:colOff>695324</xdr:colOff>
      <xdr:row>10</xdr:row>
      <xdr:rowOff>47623</xdr:rowOff>
    </xdr:to>
    <xdr:graphicFrame>
      <xdr:nvGraphicFramePr>
        <xdr:cNvPr id="1932606727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438149</xdr:colOff>
      <xdr:row>31</xdr:row>
      <xdr:rowOff>9524</xdr:rowOff>
    </xdr:from>
    <xdr:to>
      <xdr:col>11</xdr:col>
      <xdr:colOff>765298</xdr:colOff>
      <xdr:row>41</xdr:row>
      <xdr:rowOff>101474</xdr:rowOff>
    </xdr:to>
    <xdr:sp>
      <xdr:nvSpPr>
        <xdr:cNvPr id="1764654546" name="Text Box 2"/>
        <xdr:cNvSpPr txBox="1">
          <a:spLocks noChangeArrowheads="1"/>
        </xdr:cNvSpPr>
      </xdr:nvSpPr>
      <xdr:spPr bwMode="auto">
        <a:xfrm>
          <a:off x="5048249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19050</xdr:colOff>
      <xdr:row>31</xdr:row>
      <xdr:rowOff>19048</xdr:rowOff>
    </xdr:from>
    <xdr:to>
      <xdr:col>7</xdr:col>
      <xdr:colOff>342900</xdr:colOff>
      <xdr:row>44</xdr:row>
      <xdr:rowOff>367498</xdr:rowOff>
    </xdr:to>
    <xdr:sp fLocksText="0">
      <xdr:nvSpPr>
        <xdr:cNvPr id="1633635319" name="Text Box 2"/>
        <xdr:cNvSpPr txBox="1">
          <a:spLocks noChangeArrowheads="1"/>
        </xdr:cNvSpPr>
      </xdr:nvSpPr>
      <xdr:spPr bwMode="auto">
        <a:xfrm>
          <a:off x="2457450" y="6115048"/>
          <a:ext cx="3105149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9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438150</xdr:colOff>
      <xdr:row>43</xdr:row>
      <xdr:rowOff>46566</xdr:rowOff>
    </xdr:from>
    <xdr:to>
      <xdr:col>11</xdr:col>
      <xdr:colOff>765300</xdr:colOff>
      <xdr:row>44</xdr:row>
      <xdr:rowOff>370799</xdr:rowOff>
    </xdr:to>
    <xdr:sp>
      <xdr:nvSpPr>
        <xdr:cNvPr id="2084378793" name="CuadroTexto 1"/>
        <xdr:cNvSpPr txBox="1"/>
      </xdr:nvSpPr>
      <xdr:spPr bwMode="auto">
        <a:xfrm flipH="0" flipV="0">
          <a:off x="5662083" y="8326966"/>
          <a:ext cx="2553883" cy="5104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9526</xdr:rowOff>
    </xdr:from>
    <xdr:to>
      <xdr:col>11</xdr:col>
      <xdr:colOff>770466</xdr:colOff>
      <xdr:row>43</xdr:row>
      <xdr:rowOff>99483</xdr:rowOff>
    </xdr:to>
    <xdr:pic>
      <xdr:nvPicPr>
        <xdr:cNvPr id="1518254355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1" y="6037793"/>
          <a:ext cx="2616201" cy="2342089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171449</xdr:colOff>
      <xdr:row>2</xdr:row>
      <xdr:rowOff>152398</xdr:rowOff>
    </xdr:from>
    <xdr:to>
      <xdr:col>11</xdr:col>
      <xdr:colOff>695324</xdr:colOff>
      <xdr:row>10</xdr:row>
      <xdr:rowOff>47623</xdr:rowOff>
    </xdr:to>
    <xdr:graphicFrame>
      <xdr:nvGraphicFramePr>
        <xdr:cNvPr id="587154216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438149</xdr:colOff>
      <xdr:row>31</xdr:row>
      <xdr:rowOff>9524</xdr:rowOff>
    </xdr:from>
    <xdr:to>
      <xdr:col>11</xdr:col>
      <xdr:colOff>765298</xdr:colOff>
      <xdr:row>41</xdr:row>
      <xdr:rowOff>101474</xdr:rowOff>
    </xdr:to>
    <xdr:sp>
      <xdr:nvSpPr>
        <xdr:cNvPr id="1881271002" name="Text Box 2"/>
        <xdr:cNvSpPr txBox="1">
          <a:spLocks noChangeArrowheads="1"/>
        </xdr:cNvSpPr>
      </xdr:nvSpPr>
      <xdr:spPr bwMode="auto">
        <a:xfrm>
          <a:off x="5048249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19050</xdr:colOff>
      <xdr:row>31</xdr:row>
      <xdr:rowOff>19048</xdr:rowOff>
    </xdr:from>
    <xdr:to>
      <xdr:col>7</xdr:col>
      <xdr:colOff>342900</xdr:colOff>
      <xdr:row>44</xdr:row>
      <xdr:rowOff>367498</xdr:rowOff>
    </xdr:to>
    <xdr:sp fLocksText="0">
      <xdr:nvSpPr>
        <xdr:cNvPr id="1091303624" name="Text Box 2"/>
        <xdr:cNvSpPr txBox="1">
          <a:spLocks noChangeArrowheads="1"/>
        </xdr:cNvSpPr>
      </xdr:nvSpPr>
      <xdr:spPr bwMode="auto">
        <a:xfrm>
          <a:off x="2457450" y="6115048"/>
          <a:ext cx="3105149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9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9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438150</xdr:colOff>
      <xdr:row>43</xdr:row>
      <xdr:rowOff>46566</xdr:rowOff>
    </xdr:from>
    <xdr:to>
      <xdr:col>11</xdr:col>
      <xdr:colOff>765300</xdr:colOff>
      <xdr:row>44</xdr:row>
      <xdr:rowOff>370799</xdr:rowOff>
    </xdr:to>
    <xdr:sp>
      <xdr:nvSpPr>
        <xdr:cNvPr id="353298900" name="CuadroTexto 1"/>
        <xdr:cNvSpPr txBox="1"/>
      </xdr:nvSpPr>
      <xdr:spPr bwMode="auto">
        <a:xfrm flipH="0" flipV="0">
          <a:off x="5662083" y="8326966"/>
          <a:ext cx="2553883" cy="5104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9526</xdr:rowOff>
    </xdr:from>
    <xdr:to>
      <xdr:col>11</xdr:col>
      <xdr:colOff>770466</xdr:colOff>
      <xdr:row>43</xdr:row>
      <xdr:rowOff>99483</xdr:rowOff>
    </xdr:to>
    <xdr:pic>
      <xdr:nvPicPr>
        <xdr:cNvPr id="1190682258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1" y="6037793"/>
          <a:ext cx="2616201" cy="2342089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171447</xdr:colOff>
      <xdr:row>2</xdr:row>
      <xdr:rowOff>152397</xdr:rowOff>
    </xdr:from>
    <xdr:to>
      <xdr:col>11</xdr:col>
      <xdr:colOff>695323</xdr:colOff>
      <xdr:row>10</xdr:row>
      <xdr:rowOff>47622</xdr:rowOff>
    </xdr:to>
    <xdr:graphicFrame>
      <xdr:nvGraphicFramePr>
        <xdr:cNvPr id="22360936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438148</xdr:colOff>
      <xdr:row>31</xdr:row>
      <xdr:rowOff>9523</xdr:rowOff>
    </xdr:from>
    <xdr:to>
      <xdr:col>11</xdr:col>
      <xdr:colOff>765297</xdr:colOff>
      <xdr:row>41</xdr:row>
      <xdr:rowOff>101473</xdr:rowOff>
    </xdr:to>
    <xdr:sp>
      <xdr:nvSpPr>
        <xdr:cNvPr id="1700923194" name="Text Box 2"/>
        <xdr:cNvSpPr txBox="1">
          <a:spLocks noChangeArrowheads="1"/>
        </xdr:cNvSpPr>
      </xdr:nvSpPr>
      <xdr:spPr bwMode="auto">
        <a:xfrm>
          <a:off x="5048248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19049</xdr:colOff>
      <xdr:row>31</xdr:row>
      <xdr:rowOff>19047</xdr:rowOff>
    </xdr:from>
    <xdr:to>
      <xdr:col>7</xdr:col>
      <xdr:colOff>342899</xdr:colOff>
      <xdr:row>44</xdr:row>
      <xdr:rowOff>367496</xdr:rowOff>
    </xdr:to>
    <xdr:sp fLocksText="0">
      <xdr:nvSpPr>
        <xdr:cNvPr id="595360613" name="Text Box 2"/>
        <xdr:cNvSpPr txBox="1">
          <a:spLocks noChangeArrowheads="1"/>
        </xdr:cNvSpPr>
      </xdr:nvSpPr>
      <xdr:spPr bwMode="auto">
        <a:xfrm>
          <a:off x="2457450" y="6115047"/>
          <a:ext cx="3105148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8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438149</xdr:colOff>
      <xdr:row>43</xdr:row>
      <xdr:rowOff>46566</xdr:rowOff>
    </xdr:from>
    <xdr:to>
      <xdr:col>11</xdr:col>
      <xdr:colOff>765298</xdr:colOff>
      <xdr:row>44</xdr:row>
      <xdr:rowOff>370797</xdr:rowOff>
    </xdr:to>
    <xdr:sp>
      <xdr:nvSpPr>
        <xdr:cNvPr id="515747005" name="CuadroTexto 1"/>
        <xdr:cNvSpPr txBox="1"/>
      </xdr:nvSpPr>
      <xdr:spPr bwMode="auto">
        <a:xfrm flipH="0" flipV="0">
          <a:off x="5662082" y="8326965"/>
          <a:ext cx="2553882" cy="5104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9525</xdr:rowOff>
    </xdr:from>
    <xdr:to>
      <xdr:col>11</xdr:col>
      <xdr:colOff>770465</xdr:colOff>
      <xdr:row>43</xdr:row>
      <xdr:rowOff>99482</xdr:rowOff>
    </xdr:to>
    <xdr:pic>
      <xdr:nvPicPr>
        <xdr:cNvPr id="1285416736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0" y="6037792"/>
          <a:ext cx="2616201" cy="2342088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171447</xdr:colOff>
      <xdr:row>2</xdr:row>
      <xdr:rowOff>152397</xdr:rowOff>
    </xdr:from>
    <xdr:to>
      <xdr:col>11</xdr:col>
      <xdr:colOff>695323</xdr:colOff>
      <xdr:row>10</xdr:row>
      <xdr:rowOff>47622</xdr:rowOff>
    </xdr:to>
    <xdr:graphicFrame>
      <xdr:nvGraphicFramePr>
        <xdr:cNvPr id="1518355468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438148</xdr:colOff>
      <xdr:row>31</xdr:row>
      <xdr:rowOff>9523</xdr:rowOff>
    </xdr:from>
    <xdr:to>
      <xdr:col>11</xdr:col>
      <xdr:colOff>765297</xdr:colOff>
      <xdr:row>41</xdr:row>
      <xdr:rowOff>101473</xdr:rowOff>
    </xdr:to>
    <xdr:sp>
      <xdr:nvSpPr>
        <xdr:cNvPr id="1887697649" name="Text Box 2"/>
        <xdr:cNvSpPr txBox="1">
          <a:spLocks noChangeArrowheads="1"/>
        </xdr:cNvSpPr>
      </xdr:nvSpPr>
      <xdr:spPr bwMode="auto">
        <a:xfrm>
          <a:off x="5048248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19049</xdr:colOff>
      <xdr:row>31</xdr:row>
      <xdr:rowOff>19047</xdr:rowOff>
    </xdr:from>
    <xdr:to>
      <xdr:col>7</xdr:col>
      <xdr:colOff>342899</xdr:colOff>
      <xdr:row>44</xdr:row>
      <xdr:rowOff>367496</xdr:rowOff>
    </xdr:to>
    <xdr:sp fLocksText="0">
      <xdr:nvSpPr>
        <xdr:cNvPr id="1297248265" name="Text Box 2"/>
        <xdr:cNvSpPr txBox="1">
          <a:spLocks noChangeArrowheads="1"/>
        </xdr:cNvSpPr>
      </xdr:nvSpPr>
      <xdr:spPr bwMode="auto">
        <a:xfrm>
          <a:off x="2457450" y="6115047"/>
          <a:ext cx="3105148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8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438149</xdr:colOff>
      <xdr:row>43</xdr:row>
      <xdr:rowOff>46566</xdr:rowOff>
    </xdr:from>
    <xdr:to>
      <xdr:col>11</xdr:col>
      <xdr:colOff>765298</xdr:colOff>
      <xdr:row>44</xdr:row>
      <xdr:rowOff>370797</xdr:rowOff>
    </xdr:to>
    <xdr:sp>
      <xdr:nvSpPr>
        <xdr:cNvPr id="1341457255" name="CuadroTexto 1"/>
        <xdr:cNvSpPr txBox="1"/>
      </xdr:nvSpPr>
      <xdr:spPr bwMode="auto">
        <a:xfrm flipH="0" flipV="0">
          <a:off x="5662082" y="8326965"/>
          <a:ext cx="2553882" cy="5104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9525</xdr:rowOff>
    </xdr:from>
    <xdr:to>
      <xdr:col>11</xdr:col>
      <xdr:colOff>770465</xdr:colOff>
      <xdr:row>43</xdr:row>
      <xdr:rowOff>99482</xdr:rowOff>
    </xdr:to>
    <xdr:pic>
      <xdr:nvPicPr>
        <xdr:cNvPr id="437394387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0" y="6037792"/>
          <a:ext cx="2616201" cy="2342088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171447</xdr:colOff>
      <xdr:row>2</xdr:row>
      <xdr:rowOff>152397</xdr:rowOff>
    </xdr:from>
    <xdr:to>
      <xdr:col>11</xdr:col>
      <xdr:colOff>695323</xdr:colOff>
      <xdr:row>10</xdr:row>
      <xdr:rowOff>47622</xdr:rowOff>
    </xdr:to>
    <xdr:graphicFrame>
      <xdr:nvGraphicFramePr>
        <xdr:cNvPr id="164690930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438148</xdr:colOff>
      <xdr:row>31</xdr:row>
      <xdr:rowOff>9523</xdr:rowOff>
    </xdr:from>
    <xdr:to>
      <xdr:col>11</xdr:col>
      <xdr:colOff>765297</xdr:colOff>
      <xdr:row>41</xdr:row>
      <xdr:rowOff>101473</xdr:rowOff>
    </xdr:to>
    <xdr:sp>
      <xdr:nvSpPr>
        <xdr:cNvPr id="2106611690" name="Text Box 2"/>
        <xdr:cNvSpPr txBox="1">
          <a:spLocks noChangeArrowheads="1"/>
        </xdr:cNvSpPr>
      </xdr:nvSpPr>
      <xdr:spPr bwMode="auto">
        <a:xfrm>
          <a:off x="5048248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19049</xdr:colOff>
      <xdr:row>31</xdr:row>
      <xdr:rowOff>19047</xdr:rowOff>
    </xdr:from>
    <xdr:to>
      <xdr:col>7</xdr:col>
      <xdr:colOff>342899</xdr:colOff>
      <xdr:row>44</xdr:row>
      <xdr:rowOff>367496</xdr:rowOff>
    </xdr:to>
    <xdr:sp fLocksText="0">
      <xdr:nvSpPr>
        <xdr:cNvPr id="648106270" name="Text Box 2"/>
        <xdr:cNvSpPr txBox="1">
          <a:spLocks noChangeArrowheads="1"/>
        </xdr:cNvSpPr>
      </xdr:nvSpPr>
      <xdr:spPr bwMode="auto">
        <a:xfrm>
          <a:off x="2457450" y="6115047"/>
          <a:ext cx="3105148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8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438149</xdr:colOff>
      <xdr:row>43</xdr:row>
      <xdr:rowOff>46566</xdr:rowOff>
    </xdr:from>
    <xdr:to>
      <xdr:col>11</xdr:col>
      <xdr:colOff>765298</xdr:colOff>
      <xdr:row>44</xdr:row>
      <xdr:rowOff>370797</xdr:rowOff>
    </xdr:to>
    <xdr:sp>
      <xdr:nvSpPr>
        <xdr:cNvPr id="204152088" name="CuadroTexto 1"/>
        <xdr:cNvSpPr txBox="1"/>
      </xdr:nvSpPr>
      <xdr:spPr bwMode="auto">
        <a:xfrm flipH="0" flipV="0">
          <a:off x="5662082" y="8326965"/>
          <a:ext cx="2553882" cy="5104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9525</xdr:rowOff>
    </xdr:from>
    <xdr:to>
      <xdr:col>11</xdr:col>
      <xdr:colOff>770465</xdr:colOff>
      <xdr:row>43</xdr:row>
      <xdr:rowOff>99482</xdr:rowOff>
    </xdr:to>
    <xdr:pic>
      <xdr:nvPicPr>
        <xdr:cNvPr id="829943846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0" y="6037792"/>
          <a:ext cx="2616201" cy="2342088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171447</xdr:colOff>
      <xdr:row>2</xdr:row>
      <xdr:rowOff>152397</xdr:rowOff>
    </xdr:from>
    <xdr:to>
      <xdr:col>11</xdr:col>
      <xdr:colOff>695323</xdr:colOff>
      <xdr:row>10</xdr:row>
      <xdr:rowOff>47622</xdr:rowOff>
    </xdr:to>
    <xdr:graphicFrame>
      <xdr:nvGraphicFramePr>
        <xdr:cNvPr id="1258026850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438148</xdr:colOff>
      <xdr:row>31</xdr:row>
      <xdr:rowOff>9523</xdr:rowOff>
    </xdr:from>
    <xdr:to>
      <xdr:col>11</xdr:col>
      <xdr:colOff>765297</xdr:colOff>
      <xdr:row>41</xdr:row>
      <xdr:rowOff>101473</xdr:rowOff>
    </xdr:to>
    <xdr:sp>
      <xdr:nvSpPr>
        <xdr:cNvPr id="1991250013" name="Text Box 2"/>
        <xdr:cNvSpPr txBox="1">
          <a:spLocks noChangeArrowheads="1"/>
        </xdr:cNvSpPr>
      </xdr:nvSpPr>
      <xdr:spPr bwMode="auto">
        <a:xfrm>
          <a:off x="5048248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19049</xdr:colOff>
      <xdr:row>31</xdr:row>
      <xdr:rowOff>19047</xdr:rowOff>
    </xdr:from>
    <xdr:to>
      <xdr:col>7</xdr:col>
      <xdr:colOff>342899</xdr:colOff>
      <xdr:row>44</xdr:row>
      <xdr:rowOff>367496</xdr:rowOff>
    </xdr:to>
    <xdr:sp fLocksText="0">
      <xdr:nvSpPr>
        <xdr:cNvPr id="2024987163" name="Text Box 2"/>
        <xdr:cNvSpPr txBox="1">
          <a:spLocks noChangeArrowheads="1"/>
        </xdr:cNvSpPr>
      </xdr:nvSpPr>
      <xdr:spPr bwMode="auto">
        <a:xfrm>
          <a:off x="2457450" y="6115047"/>
          <a:ext cx="3105148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8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438149</xdr:colOff>
      <xdr:row>43</xdr:row>
      <xdr:rowOff>46566</xdr:rowOff>
    </xdr:from>
    <xdr:to>
      <xdr:col>11</xdr:col>
      <xdr:colOff>765298</xdr:colOff>
      <xdr:row>44</xdr:row>
      <xdr:rowOff>370797</xdr:rowOff>
    </xdr:to>
    <xdr:sp>
      <xdr:nvSpPr>
        <xdr:cNvPr id="179881639" name="CuadroTexto 1"/>
        <xdr:cNvSpPr txBox="1"/>
      </xdr:nvSpPr>
      <xdr:spPr bwMode="auto">
        <a:xfrm flipH="0" flipV="0">
          <a:off x="5662082" y="8326965"/>
          <a:ext cx="2553882" cy="5104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9525</xdr:rowOff>
    </xdr:from>
    <xdr:to>
      <xdr:col>11</xdr:col>
      <xdr:colOff>770465</xdr:colOff>
      <xdr:row>43</xdr:row>
      <xdr:rowOff>99482</xdr:rowOff>
    </xdr:to>
    <xdr:pic>
      <xdr:nvPicPr>
        <xdr:cNvPr id="785308408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0" y="6037792"/>
          <a:ext cx="2616201" cy="2342088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171447</xdr:colOff>
      <xdr:row>2</xdr:row>
      <xdr:rowOff>152397</xdr:rowOff>
    </xdr:from>
    <xdr:to>
      <xdr:col>11</xdr:col>
      <xdr:colOff>695323</xdr:colOff>
      <xdr:row>10</xdr:row>
      <xdr:rowOff>47622</xdr:rowOff>
    </xdr:to>
    <xdr:graphicFrame>
      <xdr:nvGraphicFramePr>
        <xdr:cNvPr id="2074015568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438148</xdr:colOff>
      <xdr:row>31</xdr:row>
      <xdr:rowOff>9523</xdr:rowOff>
    </xdr:from>
    <xdr:to>
      <xdr:col>11</xdr:col>
      <xdr:colOff>765297</xdr:colOff>
      <xdr:row>41</xdr:row>
      <xdr:rowOff>101473</xdr:rowOff>
    </xdr:to>
    <xdr:sp>
      <xdr:nvSpPr>
        <xdr:cNvPr id="912681219" name="Text Box 2"/>
        <xdr:cNvSpPr txBox="1">
          <a:spLocks noChangeArrowheads="1"/>
        </xdr:cNvSpPr>
      </xdr:nvSpPr>
      <xdr:spPr bwMode="auto">
        <a:xfrm>
          <a:off x="5048248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19049</xdr:colOff>
      <xdr:row>31</xdr:row>
      <xdr:rowOff>19047</xdr:rowOff>
    </xdr:from>
    <xdr:to>
      <xdr:col>7</xdr:col>
      <xdr:colOff>342899</xdr:colOff>
      <xdr:row>44</xdr:row>
      <xdr:rowOff>367496</xdr:rowOff>
    </xdr:to>
    <xdr:sp fLocksText="0">
      <xdr:nvSpPr>
        <xdr:cNvPr id="838870508" name="Text Box 2"/>
        <xdr:cNvSpPr txBox="1">
          <a:spLocks noChangeArrowheads="1"/>
        </xdr:cNvSpPr>
      </xdr:nvSpPr>
      <xdr:spPr bwMode="auto">
        <a:xfrm>
          <a:off x="2457450" y="6115047"/>
          <a:ext cx="3105148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8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438149</xdr:colOff>
      <xdr:row>43</xdr:row>
      <xdr:rowOff>46566</xdr:rowOff>
    </xdr:from>
    <xdr:to>
      <xdr:col>11</xdr:col>
      <xdr:colOff>765298</xdr:colOff>
      <xdr:row>44</xdr:row>
      <xdr:rowOff>370797</xdr:rowOff>
    </xdr:to>
    <xdr:sp>
      <xdr:nvSpPr>
        <xdr:cNvPr id="1398582458" name="CuadroTexto 1"/>
        <xdr:cNvSpPr txBox="1"/>
      </xdr:nvSpPr>
      <xdr:spPr bwMode="auto">
        <a:xfrm flipH="0" flipV="0">
          <a:off x="5662082" y="8326965"/>
          <a:ext cx="2553882" cy="5104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9525</xdr:rowOff>
    </xdr:from>
    <xdr:to>
      <xdr:col>11</xdr:col>
      <xdr:colOff>770465</xdr:colOff>
      <xdr:row>43</xdr:row>
      <xdr:rowOff>99482</xdr:rowOff>
    </xdr:to>
    <xdr:pic>
      <xdr:nvPicPr>
        <xdr:cNvPr id="1251248000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0" y="6037792"/>
          <a:ext cx="2616201" cy="2342088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171447</xdr:colOff>
      <xdr:row>2</xdr:row>
      <xdr:rowOff>152397</xdr:rowOff>
    </xdr:from>
    <xdr:to>
      <xdr:col>11</xdr:col>
      <xdr:colOff>695323</xdr:colOff>
      <xdr:row>10</xdr:row>
      <xdr:rowOff>47622</xdr:rowOff>
    </xdr:to>
    <xdr:graphicFrame>
      <xdr:nvGraphicFramePr>
        <xdr:cNvPr id="245143027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438148</xdr:colOff>
      <xdr:row>31</xdr:row>
      <xdr:rowOff>9523</xdr:rowOff>
    </xdr:from>
    <xdr:to>
      <xdr:col>11</xdr:col>
      <xdr:colOff>765297</xdr:colOff>
      <xdr:row>41</xdr:row>
      <xdr:rowOff>101473</xdr:rowOff>
    </xdr:to>
    <xdr:sp>
      <xdr:nvSpPr>
        <xdr:cNvPr id="1526817484" name="Text Box 2"/>
        <xdr:cNvSpPr txBox="1">
          <a:spLocks noChangeArrowheads="1"/>
        </xdr:cNvSpPr>
      </xdr:nvSpPr>
      <xdr:spPr bwMode="auto">
        <a:xfrm>
          <a:off x="5048248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19049</xdr:colOff>
      <xdr:row>31</xdr:row>
      <xdr:rowOff>19047</xdr:rowOff>
    </xdr:from>
    <xdr:to>
      <xdr:col>7</xdr:col>
      <xdr:colOff>342899</xdr:colOff>
      <xdr:row>44</xdr:row>
      <xdr:rowOff>367496</xdr:rowOff>
    </xdr:to>
    <xdr:sp fLocksText="0">
      <xdr:nvSpPr>
        <xdr:cNvPr id="2022304881" name="Text Box 2"/>
        <xdr:cNvSpPr txBox="1">
          <a:spLocks noChangeArrowheads="1"/>
        </xdr:cNvSpPr>
      </xdr:nvSpPr>
      <xdr:spPr bwMode="auto">
        <a:xfrm>
          <a:off x="2457450" y="6115047"/>
          <a:ext cx="3105148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8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438149</xdr:colOff>
      <xdr:row>43</xdr:row>
      <xdr:rowOff>46566</xdr:rowOff>
    </xdr:from>
    <xdr:to>
      <xdr:col>11</xdr:col>
      <xdr:colOff>765298</xdr:colOff>
      <xdr:row>44</xdr:row>
      <xdr:rowOff>370797</xdr:rowOff>
    </xdr:to>
    <xdr:sp>
      <xdr:nvSpPr>
        <xdr:cNvPr id="378742032" name="CuadroTexto 1"/>
        <xdr:cNvSpPr txBox="1"/>
      </xdr:nvSpPr>
      <xdr:spPr bwMode="auto">
        <a:xfrm flipH="0" flipV="0">
          <a:off x="5662082" y="8326965"/>
          <a:ext cx="2553882" cy="5104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9525</xdr:rowOff>
    </xdr:from>
    <xdr:to>
      <xdr:col>11</xdr:col>
      <xdr:colOff>770465</xdr:colOff>
      <xdr:row>43</xdr:row>
      <xdr:rowOff>99482</xdr:rowOff>
    </xdr:to>
    <xdr:pic>
      <xdr:nvPicPr>
        <xdr:cNvPr id="2072414760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0" y="6037792"/>
          <a:ext cx="2616201" cy="2342088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171447</xdr:colOff>
      <xdr:row>2</xdr:row>
      <xdr:rowOff>152397</xdr:rowOff>
    </xdr:from>
    <xdr:to>
      <xdr:col>11</xdr:col>
      <xdr:colOff>695323</xdr:colOff>
      <xdr:row>10</xdr:row>
      <xdr:rowOff>47622</xdr:rowOff>
    </xdr:to>
    <xdr:graphicFrame>
      <xdr:nvGraphicFramePr>
        <xdr:cNvPr id="379982127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438148</xdr:colOff>
      <xdr:row>31</xdr:row>
      <xdr:rowOff>9523</xdr:rowOff>
    </xdr:from>
    <xdr:to>
      <xdr:col>11</xdr:col>
      <xdr:colOff>765297</xdr:colOff>
      <xdr:row>41</xdr:row>
      <xdr:rowOff>101473</xdr:rowOff>
    </xdr:to>
    <xdr:sp>
      <xdr:nvSpPr>
        <xdr:cNvPr id="507990005" name="Text Box 2"/>
        <xdr:cNvSpPr txBox="1">
          <a:spLocks noChangeArrowheads="1"/>
        </xdr:cNvSpPr>
      </xdr:nvSpPr>
      <xdr:spPr bwMode="auto">
        <a:xfrm>
          <a:off x="5048248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19049</xdr:colOff>
      <xdr:row>31</xdr:row>
      <xdr:rowOff>19047</xdr:rowOff>
    </xdr:from>
    <xdr:to>
      <xdr:col>7</xdr:col>
      <xdr:colOff>342899</xdr:colOff>
      <xdr:row>44</xdr:row>
      <xdr:rowOff>367496</xdr:rowOff>
    </xdr:to>
    <xdr:sp fLocksText="0">
      <xdr:nvSpPr>
        <xdr:cNvPr id="569999400" name="Text Box 2"/>
        <xdr:cNvSpPr txBox="1">
          <a:spLocks noChangeArrowheads="1"/>
        </xdr:cNvSpPr>
      </xdr:nvSpPr>
      <xdr:spPr bwMode="auto">
        <a:xfrm>
          <a:off x="2457450" y="6115047"/>
          <a:ext cx="3105148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8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438149</xdr:colOff>
      <xdr:row>43</xdr:row>
      <xdr:rowOff>46566</xdr:rowOff>
    </xdr:from>
    <xdr:to>
      <xdr:col>11</xdr:col>
      <xdr:colOff>765298</xdr:colOff>
      <xdr:row>44</xdr:row>
      <xdr:rowOff>370797</xdr:rowOff>
    </xdr:to>
    <xdr:sp>
      <xdr:nvSpPr>
        <xdr:cNvPr id="370690530" name="CuadroTexto 1"/>
        <xdr:cNvSpPr txBox="1"/>
      </xdr:nvSpPr>
      <xdr:spPr bwMode="auto">
        <a:xfrm flipH="0" flipV="0">
          <a:off x="5662082" y="8326965"/>
          <a:ext cx="2553882" cy="5104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9525</xdr:rowOff>
    </xdr:from>
    <xdr:to>
      <xdr:col>11</xdr:col>
      <xdr:colOff>770465</xdr:colOff>
      <xdr:row>43</xdr:row>
      <xdr:rowOff>99482</xdr:rowOff>
    </xdr:to>
    <xdr:pic>
      <xdr:nvPicPr>
        <xdr:cNvPr id="238438479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0" y="6037792"/>
          <a:ext cx="2616201" cy="2342088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171447</xdr:colOff>
      <xdr:row>2</xdr:row>
      <xdr:rowOff>152397</xdr:rowOff>
    </xdr:from>
    <xdr:to>
      <xdr:col>11</xdr:col>
      <xdr:colOff>695323</xdr:colOff>
      <xdr:row>10</xdr:row>
      <xdr:rowOff>47622</xdr:rowOff>
    </xdr:to>
    <xdr:graphicFrame>
      <xdr:nvGraphicFramePr>
        <xdr:cNvPr id="1566725273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438148</xdr:colOff>
      <xdr:row>31</xdr:row>
      <xdr:rowOff>9523</xdr:rowOff>
    </xdr:from>
    <xdr:to>
      <xdr:col>11</xdr:col>
      <xdr:colOff>765297</xdr:colOff>
      <xdr:row>41</xdr:row>
      <xdr:rowOff>101473</xdr:rowOff>
    </xdr:to>
    <xdr:sp>
      <xdr:nvSpPr>
        <xdr:cNvPr id="584915278" name="Text Box 2"/>
        <xdr:cNvSpPr txBox="1">
          <a:spLocks noChangeArrowheads="1"/>
        </xdr:cNvSpPr>
      </xdr:nvSpPr>
      <xdr:spPr bwMode="auto">
        <a:xfrm>
          <a:off x="5048248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19049</xdr:colOff>
      <xdr:row>31</xdr:row>
      <xdr:rowOff>19047</xdr:rowOff>
    </xdr:from>
    <xdr:to>
      <xdr:col>7</xdr:col>
      <xdr:colOff>342899</xdr:colOff>
      <xdr:row>44</xdr:row>
      <xdr:rowOff>367496</xdr:rowOff>
    </xdr:to>
    <xdr:sp fLocksText="0">
      <xdr:nvSpPr>
        <xdr:cNvPr id="1379934849" name="Text Box 2"/>
        <xdr:cNvSpPr txBox="1">
          <a:spLocks noChangeArrowheads="1"/>
        </xdr:cNvSpPr>
      </xdr:nvSpPr>
      <xdr:spPr bwMode="auto">
        <a:xfrm>
          <a:off x="2457450" y="6115047"/>
          <a:ext cx="3105148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8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438149</xdr:colOff>
      <xdr:row>43</xdr:row>
      <xdr:rowOff>46566</xdr:rowOff>
    </xdr:from>
    <xdr:to>
      <xdr:col>11</xdr:col>
      <xdr:colOff>765298</xdr:colOff>
      <xdr:row>44</xdr:row>
      <xdr:rowOff>370797</xdr:rowOff>
    </xdr:to>
    <xdr:sp>
      <xdr:nvSpPr>
        <xdr:cNvPr id="2032261652" name="CuadroTexto 1"/>
        <xdr:cNvSpPr txBox="1"/>
      </xdr:nvSpPr>
      <xdr:spPr bwMode="auto">
        <a:xfrm flipH="0" flipV="0">
          <a:off x="5662082" y="8326965"/>
          <a:ext cx="2553882" cy="5104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9525</xdr:rowOff>
    </xdr:from>
    <xdr:to>
      <xdr:col>11</xdr:col>
      <xdr:colOff>770465</xdr:colOff>
      <xdr:row>43</xdr:row>
      <xdr:rowOff>99482</xdr:rowOff>
    </xdr:to>
    <xdr:pic>
      <xdr:nvPicPr>
        <xdr:cNvPr id="1958242715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0" y="6037792"/>
          <a:ext cx="2616201" cy="2342088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171447</xdr:colOff>
      <xdr:row>2</xdr:row>
      <xdr:rowOff>152397</xdr:rowOff>
    </xdr:from>
    <xdr:to>
      <xdr:col>11</xdr:col>
      <xdr:colOff>695323</xdr:colOff>
      <xdr:row>10</xdr:row>
      <xdr:rowOff>47622</xdr:rowOff>
    </xdr:to>
    <xdr:graphicFrame>
      <xdr:nvGraphicFramePr>
        <xdr:cNvPr id="1127304092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438148</xdr:colOff>
      <xdr:row>31</xdr:row>
      <xdr:rowOff>9523</xdr:rowOff>
    </xdr:from>
    <xdr:to>
      <xdr:col>11</xdr:col>
      <xdr:colOff>765297</xdr:colOff>
      <xdr:row>41</xdr:row>
      <xdr:rowOff>101473</xdr:rowOff>
    </xdr:to>
    <xdr:sp>
      <xdr:nvSpPr>
        <xdr:cNvPr id="1575834497" name="Text Box 2"/>
        <xdr:cNvSpPr txBox="1">
          <a:spLocks noChangeArrowheads="1"/>
        </xdr:cNvSpPr>
      </xdr:nvSpPr>
      <xdr:spPr bwMode="auto">
        <a:xfrm>
          <a:off x="5048248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19049</xdr:colOff>
      <xdr:row>31</xdr:row>
      <xdr:rowOff>19047</xdr:rowOff>
    </xdr:from>
    <xdr:to>
      <xdr:col>7</xdr:col>
      <xdr:colOff>342899</xdr:colOff>
      <xdr:row>44</xdr:row>
      <xdr:rowOff>367496</xdr:rowOff>
    </xdr:to>
    <xdr:sp fLocksText="0">
      <xdr:nvSpPr>
        <xdr:cNvPr id="1362844041" name="Text Box 2"/>
        <xdr:cNvSpPr txBox="1">
          <a:spLocks noChangeArrowheads="1"/>
        </xdr:cNvSpPr>
      </xdr:nvSpPr>
      <xdr:spPr bwMode="auto">
        <a:xfrm>
          <a:off x="2457450" y="6115047"/>
          <a:ext cx="3105148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8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438149</xdr:colOff>
      <xdr:row>43</xdr:row>
      <xdr:rowOff>46566</xdr:rowOff>
    </xdr:from>
    <xdr:to>
      <xdr:col>11</xdr:col>
      <xdr:colOff>765298</xdr:colOff>
      <xdr:row>44</xdr:row>
      <xdr:rowOff>370797</xdr:rowOff>
    </xdr:to>
    <xdr:sp>
      <xdr:nvSpPr>
        <xdr:cNvPr id="1152239637" name="CuadroTexto 1"/>
        <xdr:cNvSpPr txBox="1"/>
      </xdr:nvSpPr>
      <xdr:spPr bwMode="auto">
        <a:xfrm flipH="0" flipV="0">
          <a:off x="5662082" y="8326965"/>
          <a:ext cx="2553882" cy="5104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9525</xdr:rowOff>
    </xdr:from>
    <xdr:to>
      <xdr:col>11</xdr:col>
      <xdr:colOff>770465</xdr:colOff>
      <xdr:row>43</xdr:row>
      <xdr:rowOff>99482</xdr:rowOff>
    </xdr:to>
    <xdr:pic>
      <xdr:nvPicPr>
        <xdr:cNvPr id="852419518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0" y="6037792"/>
          <a:ext cx="2616201" cy="2342088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171447</xdr:colOff>
      <xdr:row>2</xdr:row>
      <xdr:rowOff>152397</xdr:rowOff>
    </xdr:from>
    <xdr:to>
      <xdr:col>11</xdr:col>
      <xdr:colOff>695323</xdr:colOff>
      <xdr:row>10</xdr:row>
      <xdr:rowOff>47622</xdr:rowOff>
    </xdr:to>
    <xdr:graphicFrame>
      <xdr:nvGraphicFramePr>
        <xdr:cNvPr id="1460528318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438148</xdr:colOff>
      <xdr:row>31</xdr:row>
      <xdr:rowOff>9523</xdr:rowOff>
    </xdr:from>
    <xdr:to>
      <xdr:col>11</xdr:col>
      <xdr:colOff>765297</xdr:colOff>
      <xdr:row>41</xdr:row>
      <xdr:rowOff>101473</xdr:rowOff>
    </xdr:to>
    <xdr:sp>
      <xdr:nvSpPr>
        <xdr:cNvPr id="1584590179" name="Text Box 2"/>
        <xdr:cNvSpPr txBox="1">
          <a:spLocks noChangeArrowheads="1"/>
        </xdr:cNvSpPr>
      </xdr:nvSpPr>
      <xdr:spPr bwMode="auto">
        <a:xfrm>
          <a:off x="5048248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19049</xdr:colOff>
      <xdr:row>31</xdr:row>
      <xdr:rowOff>19047</xdr:rowOff>
    </xdr:from>
    <xdr:to>
      <xdr:col>7</xdr:col>
      <xdr:colOff>342899</xdr:colOff>
      <xdr:row>44</xdr:row>
      <xdr:rowOff>367496</xdr:rowOff>
    </xdr:to>
    <xdr:sp fLocksText="0">
      <xdr:nvSpPr>
        <xdr:cNvPr id="519354948" name="Text Box 2"/>
        <xdr:cNvSpPr txBox="1">
          <a:spLocks noChangeArrowheads="1"/>
        </xdr:cNvSpPr>
      </xdr:nvSpPr>
      <xdr:spPr bwMode="auto">
        <a:xfrm>
          <a:off x="2457450" y="6115047"/>
          <a:ext cx="3105148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8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438149</xdr:colOff>
      <xdr:row>43</xdr:row>
      <xdr:rowOff>46566</xdr:rowOff>
    </xdr:from>
    <xdr:to>
      <xdr:col>11</xdr:col>
      <xdr:colOff>765298</xdr:colOff>
      <xdr:row>44</xdr:row>
      <xdr:rowOff>370797</xdr:rowOff>
    </xdr:to>
    <xdr:sp>
      <xdr:nvSpPr>
        <xdr:cNvPr id="983950303" name="CuadroTexto 1"/>
        <xdr:cNvSpPr txBox="1"/>
      </xdr:nvSpPr>
      <xdr:spPr bwMode="auto">
        <a:xfrm flipH="0" flipV="0">
          <a:off x="5662082" y="8326965"/>
          <a:ext cx="2553882" cy="5104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380996</xdr:colOff>
      <xdr:row>31</xdr:row>
      <xdr:rowOff>19047</xdr:rowOff>
    </xdr:from>
    <xdr:to>
      <xdr:col>11</xdr:col>
      <xdr:colOff>770465</xdr:colOff>
      <xdr:row>43</xdr:row>
      <xdr:rowOff>109004</xdr:rowOff>
    </xdr:to>
    <xdr:pic>
      <xdr:nvPicPr>
        <xdr:cNvPr id="1752397664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7046" y="5810247"/>
          <a:ext cx="2624668" cy="2236256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171447</xdr:colOff>
      <xdr:row>2</xdr:row>
      <xdr:rowOff>152397</xdr:rowOff>
    </xdr:from>
    <xdr:to>
      <xdr:col>11</xdr:col>
      <xdr:colOff>695323</xdr:colOff>
      <xdr:row>10</xdr:row>
      <xdr:rowOff>47622</xdr:rowOff>
    </xdr:to>
    <xdr:graphicFrame>
      <xdr:nvGraphicFramePr>
        <xdr:cNvPr id="921950015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438148</xdr:colOff>
      <xdr:row>31</xdr:row>
      <xdr:rowOff>9523</xdr:rowOff>
    </xdr:from>
    <xdr:to>
      <xdr:col>11</xdr:col>
      <xdr:colOff>765297</xdr:colOff>
      <xdr:row>41</xdr:row>
      <xdr:rowOff>101473</xdr:rowOff>
    </xdr:to>
    <xdr:sp>
      <xdr:nvSpPr>
        <xdr:cNvPr id="116308164" name="Text Box 2"/>
        <xdr:cNvSpPr txBox="1">
          <a:spLocks noChangeArrowheads="1"/>
        </xdr:cNvSpPr>
      </xdr:nvSpPr>
      <xdr:spPr bwMode="auto">
        <a:xfrm>
          <a:off x="5048248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19049</xdr:colOff>
      <xdr:row>31</xdr:row>
      <xdr:rowOff>19047</xdr:rowOff>
    </xdr:from>
    <xdr:to>
      <xdr:col>7</xdr:col>
      <xdr:colOff>342899</xdr:colOff>
      <xdr:row>44</xdr:row>
      <xdr:rowOff>367496</xdr:rowOff>
    </xdr:to>
    <xdr:sp fLocksText="0">
      <xdr:nvSpPr>
        <xdr:cNvPr id="1513762010" name="Text Box 2"/>
        <xdr:cNvSpPr txBox="1">
          <a:spLocks noChangeArrowheads="1"/>
        </xdr:cNvSpPr>
      </xdr:nvSpPr>
      <xdr:spPr bwMode="auto">
        <a:xfrm>
          <a:off x="2457450" y="6115047"/>
          <a:ext cx="3105148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8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438149</xdr:colOff>
      <xdr:row>43</xdr:row>
      <xdr:rowOff>46566</xdr:rowOff>
    </xdr:from>
    <xdr:to>
      <xdr:col>11</xdr:col>
      <xdr:colOff>765298</xdr:colOff>
      <xdr:row>44</xdr:row>
      <xdr:rowOff>370797</xdr:rowOff>
    </xdr:to>
    <xdr:sp>
      <xdr:nvSpPr>
        <xdr:cNvPr id="971911718" name="CuadroTexto 1"/>
        <xdr:cNvSpPr txBox="1"/>
      </xdr:nvSpPr>
      <xdr:spPr bwMode="auto">
        <a:xfrm flipH="0" flipV="0">
          <a:off x="5662082" y="8326965"/>
          <a:ext cx="2553882" cy="5104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380996</xdr:colOff>
      <xdr:row>31</xdr:row>
      <xdr:rowOff>19047</xdr:rowOff>
    </xdr:from>
    <xdr:to>
      <xdr:col>11</xdr:col>
      <xdr:colOff>770465</xdr:colOff>
      <xdr:row>43</xdr:row>
      <xdr:rowOff>109004</xdr:rowOff>
    </xdr:to>
    <xdr:pic>
      <xdr:nvPicPr>
        <xdr:cNvPr id="142704808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7046" y="5810247"/>
          <a:ext cx="2624668" cy="2236256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171447</xdr:colOff>
      <xdr:row>2</xdr:row>
      <xdr:rowOff>152397</xdr:rowOff>
    </xdr:from>
    <xdr:to>
      <xdr:col>11</xdr:col>
      <xdr:colOff>695323</xdr:colOff>
      <xdr:row>10</xdr:row>
      <xdr:rowOff>47622</xdr:rowOff>
    </xdr:to>
    <xdr:graphicFrame>
      <xdr:nvGraphicFramePr>
        <xdr:cNvPr id="408395073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438148</xdr:colOff>
      <xdr:row>31</xdr:row>
      <xdr:rowOff>9523</xdr:rowOff>
    </xdr:from>
    <xdr:to>
      <xdr:col>11</xdr:col>
      <xdr:colOff>765297</xdr:colOff>
      <xdr:row>41</xdr:row>
      <xdr:rowOff>101473</xdr:rowOff>
    </xdr:to>
    <xdr:sp>
      <xdr:nvSpPr>
        <xdr:cNvPr id="825760869" name="Text Box 2"/>
        <xdr:cNvSpPr txBox="1">
          <a:spLocks noChangeArrowheads="1"/>
        </xdr:cNvSpPr>
      </xdr:nvSpPr>
      <xdr:spPr bwMode="auto">
        <a:xfrm>
          <a:off x="5048248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19049</xdr:colOff>
      <xdr:row>31</xdr:row>
      <xdr:rowOff>19047</xdr:rowOff>
    </xdr:from>
    <xdr:to>
      <xdr:col>7</xdr:col>
      <xdr:colOff>342899</xdr:colOff>
      <xdr:row>44</xdr:row>
      <xdr:rowOff>367496</xdr:rowOff>
    </xdr:to>
    <xdr:sp fLocksText="0">
      <xdr:nvSpPr>
        <xdr:cNvPr id="321625346" name="Text Box 2"/>
        <xdr:cNvSpPr txBox="1">
          <a:spLocks noChangeArrowheads="1"/>
        </xdr:cNvSpPr>
      </xdr:nvSpPr>
      <xdr:spPr bwMode="auto">
        <a:xfrm>
          <a:off x="2457450" y="6115047"/>
          <a:ext cx="3105148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8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438149</xdr:colOff>
      <xdr:row>43</xdr:row>
      <xdr:rowOff>46566</xdr:rowOff>
    </xdr:from>
    <xdr:to>
      <xdr:col>11</xdr:col>
      <xdr:colOff>765298</xdr:colOff>
      <xdr:row>44</xdr:row>
      <xdr:rowOff>370797</xdr:rowOff>
    </xdr:to>
    <xdr:sp>
      <xdr:nvSpPr>
        <xdr:cNvPr id="1290854480" name="CuadroTexto 1"/>
        <xdr:cNvSpPr txBox="1"/>
      </xdr:nvSpPr>
      <xdr:spPr bwMode="auto">
        <a:xfrm flipH="0" flipV="0">
          <a:off x="5662082" y="8326965"/>
          <a:ext cx="2553882" cy="5104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9525</xdr:rowOff>
    </xdr:from>
    <xdr:to>
      <xdr:col>11</xdr:col>
      <xdr:colOff>770465</xdr:colOff>
      <xdr:row>43</xdr:row>
      <xdr:rowOff>99482</xdr:rowOff>
    </xdr:to>
    <xdr:pic>
      <xdr:nvPicPr>
        <xdr:cNvPr id="1788502211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0" y="6037792"/>
          <a:ext cx="2616201" cy="2342088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171447</xdr:colOff>
      <xdr:row>2</xdr:row>
      <xdr:rowOff>152397</xdr:rowOff>
    </xdr:from>
    <xdr:to>
      <xdr:col>11</xdr:col>
      <xdr:colOff>695323</xdr:colOff>
      <xdr:row>10</xdr:row>
      <xdr:rowOff>47622</xdr:rowOff>
    </xdr:to>
    <xdr:graphicFrame>
      <xdr:nvGraphicFramePr>
        <xdr:cNvPr id="1272794211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438148</xdr:colOff>
      <xdr:row>31</xdr:row>
      <xdr:rowOff>9523</xdr:rowOff>
    </xdr:from>
    <xdr:to>
      <xdr:col>11</xdr:col>
      <xdr:colOff>765297</xdr:colOff>
      <xdr:row>41</xdr:row>
      <xdr:rowOff>101473</xdr:rowOff>
    </xdr:to>
    <xdr:sp>
      <xdr:nvSpPr>
        <xdr:cNvPr id="1736089899" name="Text Box 2"/>
        <xdr:cNvSpPr txBox="1">
          <a:spLocks noChangeArrowheads="1"/>
        </xdr:cNvSpPr>
      </xdr:nvSpPr>
      <xdr:spPr bwMode="auto">
        <a:xfrm>
          <a:off x="5048248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19049</xdr:colOff>
      <xdr:row>31</xdr:row>
      <xdr:rowOff>19047</xdr:rowOff>
    </xdr:from>
    <xdr:to>
      <xdr:col>7</xdr:col>
      <xdr:colOff>342899</xdr:colOff>
      <xdr:row>44</xdr:row>
      <xdr:rowOff>367496</xdr:rowOff>
    </xdr:to>
    <xdr:sp fLocksText="0">
      <xdr:nvSpPr>
        <xdr:cNvPr id="1428538935" name="Text Box 2"/>
        <xdr:cNvSpPr txBox="1">
          <a:spLocks noChangeArrowheads="1"/>
        </xdr:cNvSpPr>
      </xdr:nvSpPr>
      <xdr:spPr bwMode="auto">
        <a:xfrm>
          <a:off x="2457450" y="6115047"/>
          <a:ext cx="3105148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8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8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438149</xdr:colOff>
      <xdr:row>43</xdr:row>
      <xdr:rowOff>46566</xdr:rowOff>
    </xdr:from>
    <xdr:to>
      <xdr:col>11</xdr:col>
      <xdr:colOff>765298</xdr:colOff>
      <xdr:row>44</xdr:row>
      <xdr:rowOff>370797</xdr:rowOff>
    </xdr:to>
    <xdr:sp>
      <xdr:nvSpPr>
        <xdr:cNvPr id="920820485" name="CuadroTexto 1"/>
        <xdr:cNvSpPr txBox="1"/>
      </xdr:nvSpPr>
      <xdr:spPr bwMode="auto">
        <a:xfrm flipH="0" flipV="0">
          <a:off x="5662082" y="8326965"/>
          <a:ext cx="2553882" cy="5104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9525</xdr:rowOff>
    </xdr:from>
    <xdr:to>
      <xdr:col>11</xdr:col>
      <xdr:colOff>770465</xdr:colOff>
      <xdr:row>43</xdr:row>
      <xdr:rowOff>99482</xdr:rowOff>
    </xdr:to>
    <xdr:pic>
      <xdr:nvPicPr>
        <xdr:cNvPr id="441973796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0" y="6037792"/>
          <a:ext cx="2616201" cy="2342088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171447</xdr:colOff>
      <xdr:row>2</xdr:row>
      <xdr:rowOff>152397</xdr:rowOff>
    </xdr:from>
    <xdr:to>
      <xdr:col>11</xdr:col>
      <xdr:colOff>695322</xdr:colOff>
      <xdr:row>10</xdr:row>
      <xdr:rowOff>47621</xdr:rowOff>
    </xdr:to>
    <xdr:graphicFrame>
      <xdr:nvGraphicFramePr>
        <xdr:cNvPr id="2003781576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438147</xdr:colOff>
      <xdr:row>31</xdr:row>
      <xdr:rowOff>9522</xdr:rowOff>
    </xdr:from>
    <xdr:to>
      <xdr:col>11</xdr:col>
      <xdr:colOff>765297</xdr:colOff>
      <xdr:row>41</xdr:row>
      <xdr:rowOff>101472</xdr:rowOff>
    </xdr:to>
    <xdr:sp>
      <xdr:nvSpPr>
        <xdr:cNvPr id="1512104460" name="Text Box 2"/>
        <xdr:cNvSpPr txBox="1">
          <a:spLocks noChangeArrowheads="1"/>
        </xdr:cNvSpPr>
      </xdr:nvSpPr>
      <xdr:spPr bwMode="auto">
        <a:xfrm>
          <a:off x="5048247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19048</xdr:colOff>
      <xdr:row>31</xdr:row>
      <xdr:rowOff>19046</xdr:rowOff>
    </xdr:from>
    <xdr:to>
      <xdr:col>7</xdr:col>
      <xdr:colOff>342898</xdr:colOff>
      <xdr:row>44</xdr:row>
      <xdr:rowOff>367496</xdr:rowOff>
    </xdr:to>
    <xdr:sp fLocksText="0">
      <xdr:nvSpPr>
        <xdr:cNvPr id="667792167" name="Text Box 2"/>
        <xdr:cNvSpPr txBox="1">
          <a:spLocks noChangeArrowheads="1"/>
        </xdr:cNvSpPr>
      </xdr:nvSpPr>
      <xdr:spPr bwMode="auto">
        <a:xfrm>
          <a:off x="2457450" y="6115046"/>
          <a:ext cx="3105147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7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7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7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7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7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7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7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7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7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7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7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7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7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7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7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7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438148</xdr:colOff>
      <xdr:row>43</xdr:row>
      <xdr:rowOff>46566</xdr:rowOff>
    </xdr:from>
    <xdr:to>
      <xdr:col>11</xdr:col>
      <xdr:colOff>765298</xdr:colOff>
      <xdr:row>44</xdr:row>
      <xdr:rowOff>370797</xdr:rowOff>
    </xdr:to>
    <xdr:sp>
      <xdr:nvSpPr>
        <xdr:cNvPr id="309676020" name="CuadroTexto 1"/>
        <xdr:cNvSpPr txBox="1"/>
      </xdr:nvSpPr>
      <xdr:spPr bwMode="auto">
        <a:xfrm flipH="0" flipV="0">
          <a:off x="5662081" y="8326964"/>
          <a:ext cx="2553881" cy="5104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9524</xdr:rowOff>
    </xdr:from>
    <xdr:to>
      <xdr:col>11</xdr:col>
      <xdr:colOff>770464</xdr:colOff>
      <xdr:row>43</xdr:row>
      <xdr:rowOff>99481</xdr:rowOff>
    </xdr:to>
    <xdr:pic>
      <xdr:nvPicPr>
        <xdr:cNvPr id="2090879685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0" y="6037791"/>
          <a:ext cx="2616201" cy="2342088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171447</xdr:colOff>
      <xdr:row>2</xdr:row>
      <xdr:rowOff>152397</xdr:rowOff>
    </xdr:from>
    <xdr:to>
      <xdr:col>11</xdr:col>
      <xdr:colOff>695322</xdr:colOff>
      <xdr:row>10</xdr:row>
      <xdr:rowOff>47621</xdr:rowOff>
    </xdr:to>
    <xdr:graphicFrame>
      <xdr:nvGraphicFramePr>
        <xdr:cNvPr id="684833234" name="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438147</xdr:colOff>
      <xdr:row>31</xdr:row>
      <xdr:rowOff>9522</xdr:rowOff>
    </xdr:from>
    <xdr:to>
      <xdr:col>11</xdr:col>
      <xdr:colOff>765297</xdr:colOff>
      <xdr:row>41</xdr:row>
      <xdr:rowOff>101472</xdr:rowOff>
    </xdr:to>
    <xdr:sp>
      <xdr:nvSpPr>
        <xdr:cNvPr id="1890874738" name="Text Box 2"/>
        <xdr:cNvSpPr txBox="1">
          <a:spLocks noChangeArrowheads="1"/>
        </xdr:cNvSpPr>
      </xdr:nvSpPr>
      <xdr:spPr bwMode="auto">
        <a:xfrm>
          <a:off x="5048247" y="6315075"/>
          <a:ext cx="2556000" cy="2016000"/>
        </a:xfrm>
        <a:prstGeom prst="rect">
          <a:avLst/>
        </a:prstGeom>
        <a:solidFill>
          <a:srgbClr val="FFFFFF"/>
        </a:solidFill>
        <a:ln w="12700">
          <a:solidFill>
            <a:schemeClr val="accent6">
              <a:lumMod val="50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36576" tIns="27432" rIns="0" bIns="0" anchor="ctr"/>
        <a:lstStyle/>
        <a:p>
          <a:pPr algn="ctr">
            <a:defRPr sz="1000"/>
          </a:pPr>
          <a:r>
            <a:rPr lang="en-GB" sz="1100" b="0" i="0" u="none" strike="noStrike">
              <a:solidFill>
                <a:srgbClr val="99B3C3"/>
              </a:solidFill>
              <a:latin typeface="Arial"/>
              <a:cs typeface="Arial"/>
            </a:rPr>
            <a:t>Insertar foto del plato</a:t>
          </a:r>
          <a:endParaRPr/>
        </a:p>
      </xdr:txBody>
    </xdr:sp>
    <xdr:clientData/>
  </xdr:twoCellAnchor>
  <xdr:twoCellAnchor editAs="oneCell">
    <xdr:from>
      <xdr:col>4</xdr:col>
      <xdr:colOff>19048</xdr:colOff>
      <xdr:row>31</xdr:row>
      <xdr:rowOff>19046</xdr:rowOff>
    </xdr:from>
    <xdr:to>
      <xdr:col>7</xdr:col>
      <xdr:colOff>342898</xdr:colOff>
      <xdr:row>44</xdr:row>
      <xdr:rowOff>367496</xdr:rowOff>
    </xdr:to>
    <xdr:sp fLocksText="0">
      <xdr:nvSpPr>
        <xdr:cNvPr id="763238848" name="Text Box 2"/>
        <xdr:cNvSpPr txBox="1">
          <a:spLocks noChangeArrowheads="1"/>
        </xdr:cNvSpPr>
      </xdr:nvSpPr>
      <xdr:spPr bwMode="auto">
        <a:xfrm>
          <a:off x="2457450" y="6115046"/>
          <a:ext cx="3105147" cy="2844000"/>
        </a:xfrm>
        <a:prstGeom prst="rect">
          <a:avLst/>
        </a:prstGeom>
        <a:solidFill>
          <a:srgbClr val="FFFFFF"/>
        </a:solidFill>
        <a:ln w="9525">
          <a:noFill/>
          <a:prstDash val="solid"/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>
            <a:lnSpc>
              <a:spcPts val="1197"/>
            </a:lnSpc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latin typeface="Calibri"/>
              <a:cs typeface="Arial"/>
            </a:rPr>
            <a:t>Preparación:</a:t>
          </a:r>
          <a:endParaRPr lang="en-GB" sz="1050" b="1" i="0" u="none" strike="noStrike">
            <a:solidFill>
              <a:sysClr val="windowText" lastClr="000000"/>
            </a:solidFill>
            <a:latin typeface="Calibri"/>
            <a:cs typeface="Arial"/>
          </a:endParaRPr>
        </a:p>
        <a:p>
          <a:pPr algn="l">
            <a:lnSpc>
              <a:spcPts val="1097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7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7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7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7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7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7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7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7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197"/>
            </a:lnSpc>
            <a:defRPr sz="1000"/>
          </a:pPr>
          <a:endParaRPr lang="en-GB" sz="1100" b="0" i="0" u="none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>
            <a:lnSpc>
              <a:spcPts val="1097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7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7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197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  <a:p>
          <a:pPr algn="l">
            <a:lnSpc>
              <a:spcPts val="1097"/>
            </a:lnSpc>
            <a:defRPr sz="1000"/>
          </a:pPr>
          <a:endParaRPr lang="en-GB" sz="1100" b="0" i="0" u="none" strike="noStrike">
            <a:solidFill>
              <a:srgbClr val="004269"/>
            </a:solidFill>
            <a:latin typeface="Arial"/>
            <a:cs typeface="Arial"/>
          </a:endParaRPr>
        </a:p>
      </xdr:txBody>
    </xdr:sp>
    <xdr:clientData fLocksWithSheet="0"/>
  </xdr:twoCellAnchor>
  <xdr:twoCellAnchor editAs="twoCell">
    <xdr:from>
      <xdr:col>7</xdr:col>
      <xdr:colOff>438148</xdr:colOff>
      <xdr:row>43</xdr:row>
      <xdr:rowOff>46566</xdr:rowOff>
    </xdr:from>
    <xdr:to>
      <xdr:col>11</xdr:col>
      <xdr:colOff>765298</xdr:colOff>
      <xdr:row>44</xdr:row>
      <xdr:rowOff>370797</xdr:rowOff>
    </xdr:to>
    <xdr:sp>
      <xdr:nvSpPr>
        <xdr:cNvPr id="929685806" name="CuadroTexto 1"/>
        <xdr:cNvSpPr txBox="1"/>
      </xdr:nvSpPr>
      <xdr:spPr bwMode="auto">
        <a:xfrm flipH="0" flipV="0">
          <a:off x="5662081" y="8326964"/>
          <a:ext cx="2553881" cy="5104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defRPr/>
          </a:pPr>
          <a:r>
            <a:rPr lang="es-ES" sz="1100" b="1"/>
            <a:t>Alérgenos:</a:t>
          </a:r>
          <a:r>
            <a:rPr lang="es-ES" sz="1100"/>
            <a:t> </a:t>
          </a:r>
          <a:endParaRPr/>
        </a:p>
      </xdr:txBody>
    </xdr:sp>
    <xdr:clientData/>
  </xdr:twoCellAnchor>
  <xdr:twoCellAnchor editAs="twoCell">
    <xdr:from>
      <xdr:col>7</xdr:col>
      <xdr:colOff>380997</xdr:colOff>
      <xdr:row>31</xdr:row>
      <xdr:rowOff>9524</xdr:rowOff>
    </xdr:from>
    <xdr:to>
      <xdr:col>11</xdr:col>
      <xdr:colOff>770464</xdr:colOff>
      <xdr:row>43</xdr:row>
      <xdr:rowOff>99481</xdr:rowOff>
    </xdr:to>
    <xdr:pic>
      <xdr:nvPicPr>
        <xdr:cNvPr id="589981878" name="Imagen 14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5604930" y="6037791"/>
          <a:ext cx="2616201" cy="2342088"/>
        </a:xfrm>
        <a:prstGeom prst="rect">
          <a:avLst/>
        </a:prstGeom>
        <a:ln>
          <a:noFill/>
        </a:ln>
      </xdr:spPr>
    </xdr:pic>
    <xdr:clientData fLocksWithSheet="0"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drawing" Target="../drawings/drawing1.xml"/><Relationship  Id="rId1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2.vml"/><Relationship  Id="rId2" Type="http://schemas.openxmlformats.org/officeDocument/2006/relationships/drawing" Target="../drawings/drawing2.xml"/><Relationship  Id="rId1" Type="http://schemas.openxmlformats.org/officeDocument/2006/relationships/comments" Target="../comments2.xml"/></Relationships>
</file>

<file path=xl/worksheets/_rels/sheet3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3.vml"/><Relationship  Id="rId2" Type="http://schemas.openxmlformats.org/officeDocument/2006/relationships/drawing" Target="../drawings/drawing3.xml"/><Relationship  Id="rId1" Type="http://schemas.openxmlformats.org/officeDocument/2006/relationships/comments" Target="../comments3.xml"/></Relationships>
</file>

<file path=xl/worksheets/_rels/sheet4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4.vml"/><Relationship  Id="rId2" Type="http://schemas.openxmlformats.org/officeDocument/2006/relationships/drawing" Target="../drawings/drawing4.xml"/><Relationship  Id="rId1" Type="http://schemas.openxmlformats.org/officeDocument/2006/relationships/comments" Target="../comments4.xml"/></Relationships>
</file>

<file path=xl/worksheets/_rels/sheet5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5.vml"/><Relationship  Id="rId2" Type="http://schemas.openxmlformats.org/officeDocument/2006/relationships/drawing" Target="../drawings/drawing5.xml"/><Relationship  Id="rId1" Type="http://schemas.openxmlformats.org/officeDocument/2006/relationships/comments" Target="../comments5.xml"/></Relationships>
</file>

<file path=xl/worksheets/_rels/sheet6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6.vml"/><Relationship  Id="rId2" Type="http://schemas.openxmlformats.org/officeDocument/2006/relationships/drawing" Target="../drawings/drawing6.xml"/><Relationship  Id="rId1" Type="http://schemas.openxmlformats.org/officeDocument/2006/relationships/comments" Target="../comments6.xml"/></Relationships>
</file>

<file path=xl/worksheets/_rels/sheet7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7.vml"/><Relationship  Id="rId2" Type="http://schemas.openxmlformats.org/officeDocument/2006/relationships/drawing" Target="../drawings/drawing7.xml"/><Relationship  Id="rId1" Type="http://schemas.openxmlformats.org/officeDocument/2006/relationships/comments" Target="../comments7.xml"/></Relationships>
</file>

<file path=xl/worksheets/_rels/sheet8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8.vml"/><Relationship  Id="rId2" Type="http://schemas.openxmlformats.org/officeDocument/2006/relationships/drawing" Target="../drawings/drawing8.xml"/><Relationship  Id="rId1" Type="http://schemas.openxmlformats.org/officeDocument/2006/relationships/comments" Target="../comments8.xml"/></Relationships>
</file>

<file path=xl/worksheets/_rels/sheet9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9.vml"/><Relationship  Id="rId2" Type="http://schemas.openxmlformats.org/officeDocument/2006/relationships/drawing" Target="../drawings/drawing9.xml"/><Relationship  Id="rId1" Type="http://schemas.openxmlformats.org/officeDocument/2006/relationships/comments" Target="../comments9.xml"/></Relationships>
</file>

<file path=xl/worksheets/_rels/sheet10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0.vml"/><Relationship  Id="rId2" Type="http://schemas.openxmlformats.org/officeDocument/2006/relationships/drawing" Target="../drawings/drawing10.xml"/><Relationship  Id="rId1" Type="http://schemas.openxmlformats.org/officeDocument/2006/relationships/comments" Target="../comments10.xml"/></Relationships>
</file>

<file path=xl/worksheets/_rels/sheet1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1.vml"/><Relationship  Id="rId2" Type="http://schemas.openxmlformats.org/officeDocument/2006/relationships/drawing" Target="../drawings/drawing11.xml"/><Relationship  Id="rId1" Type="http://schemas.openxmlformats.org/officeDocument/2006/relationships/comments" Target="../comments11.xml"/></Relationships>
</file>

<file path=xl/worksheets/_rels/sheet12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2.vml"/><Relationship  Id="rId2" Type="http://schemas.openxmlformats.org/officeDocument/2006/relationships/drawing" Target="../drawings/drawing12.xml"/><Relationship  Id="rId1" Type="http://schemas.openxmlformats.org/officeDocument/2006/relationships/comments" Target="../comments12.xml"/></Relationships>
</file>

<file path=xl/worksheets/_rels/sheet13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3.vml"/><Relationship  Id="rId2" Type="http://schemas.openxmlformats.org/officeDocument/2006/relationships/drawing" Target="../drawings/drawing13.xml"/><Relationship  Id="rId1" Type="http://schemas.openxmlformats.org/officeDocument/2006/relationships/comments" Target="../comments13.xml"/></Relationships>
</file>

<file path=xl/worksheets/_rels/sheet14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4.vml"/><Relationship  Id="rId2" Type="http://schemas.openxmlformats.org/officeDocument/2006/relationships/drawing" Target="../drawings/drawing14.xml"/><Relationship  Id="rId1" Type="http://schemas.openxmlformats.org/officeDocument/2006/relationships/comments" Target="../comments14.xml"/></Relationships>
</file>

<file path=xl/worksheets/_rels/sheet15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5.vml"/><Relationship  Id="rId2" Type="http://schemas.openxmlformats.org/officeDocument/2006/relationships/drawing" Target="../drawings/drawing15.xml"/><Relationship  Id="rId1" Type="http://schemas.openxmlformats.org/officeDocument/2006/relationships/comments" Target="../comments15.xml"/></Relationships>
</file>

<file path=xl/worksheets/_rels/sheet16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6.vml"/><Relationship  Id="rId2" Type="http://schemas.openxmlformats.org/officeDocument/2006/relationships/drawing" Target="../drawings/drawing16.xml"/><Relationship  Id="rId1" Type="http://schemas.openxmlformats.org/officeDocument/2006/relationships/comments" Target="../comments16.xml"/></Relationships>
</file>

<file path=xl/worksheets/_rels/sheet17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7.vml"/><Relationship  Id="rId2" Type="http://schemas.openxmlformats.org/officeDocument/2006/relationships/drawing" Target="../drawings/drawing17.xml"/><Relationship  Id="rId1" Type="http://schemas.openxmlformats.org/officeDocument/2006/relationships/comments" Target="../comments17.xml"/></Relationships>
</file>

<file path=xl/worksheets/_rels/sheet18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8.vml"/><Relationship  Id="rId2" Type="http://schemas.openxmlformats.org/officeDocument/2006/relationships/drawing" Target="../drawings/drawing18.xml"/><Relationship  Id="rId1" Type="http://schemas.openxmlformats.org/officeDocument/2006/relationships/comments" Target="../comments18.xml"/></Relationships>
</file>

<file path=xl/worksheets/_rels/sheet19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9.vml"/><Relationship  Id="rId2" Type="http://schemas.openxmlformats.org/officeDocument/2006/relationships/drawing" Target="../drawings/drawing19.xml"/><Relationship  Id="rId1" Type="http://schemas.openxmlformats.org/officeDocument/2006/relationships/comments" Target="../comments19.xml"/></Relationships>
</file>

<file path=xl/worksheets/_rels/sheet20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20.vml"/><Relationship  Id="rId2" Type="http://schemas.openxmlformats.org/officeDocument/2006/relationships/drawing" Target="../drawings/drawing20.xml"/><Relationship  Id="rId1" Type="http://schemas.openxmlformats.org/officeDocument/2006/relationships/comments" Target="../comments20.xml"/></Relationships>
</file>

<file path=xl/worksheets/_rels/sheet2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21.vml"/><Relationship  Id="rId2" Type="http://schemas.openxmlformats.org/officeDocument/2006/relationships/drawing" Target="../drawings/drawing21.xml"/><Relationship  Id="rId1" Type="http://schemas.openxmlformats.org/officeDocument/2006/relationships/comments" Target="../comments21.xml"/></Relationships>
</file>

<file path=xl/worksheets/_rels/sheet22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22.vml"/><Relationship  Id="rId2" Type="http://schemas.openxmlformats.org/officeDocument/2006/relationships/drawing" Target="../drawings/drawing22.xml"/><Relationship  Id="rId1" Type="http://schemas.openxmlformats.org/officeDocument/2006/relationships/comments" Target="../comments22.xml"/></Relationships>
</file>

<file path=xl/worksheets/_rels/sheet23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23.vml"/><Relationship  Id="rId2" Type="http://schemas.openxmlformats.org/officeDocument/2006/relationships/drawing" Target="../drawings/drawing23.xml"/><Relationship  Id="rId1" Type="http://schemas.openxmlformats.org/officeDocument/2006/relationships/comments" Target="../comments23.xml"/></Relationships>
</file>

<file path=xl/worksheets/_rels/sheet24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24.vml"/><Relationship  Id="rId2" Type="http://schemas.openxmlformats.org/officeDocument/2006/relationships/drawing" Target="../drawings/drawing24.xml"/><Relationship  Id="rId1" Type="http://schemas.openxmlformats.org/officeDocument/2006/relationships/comments" Target="../comments24.xml"/></Relationships>
</file>

<file path=xl/worksheets/_rels/sheet25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25.vml"/><Relationship  Id="rId2" Type="http://schemas.openxmlformats.org/officeDocument/2006/relationships/drawing" Target="../drawings/drawing25.xml"/><Relationship  Id="rId1" Type="http://schemas.openxmlformats.org/officeDocument/2006/relationships/comments" Target="../comments25.xml"/></Relationships>
</file>

<file path=xl/worksheets/_rels/sheet26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26.vml"/><Relationship  Id="rId2" Type="http://schemas.openxmlformats.org/officeDocument/2006/relationships/drawing" Target="../drawings/drawing26.xml"/><Relationship  Id="rId1" Type="http://schemas.openxmlformats.org/officeDocument/2006/relationships/comments" Target="../comments26.xml"/></Relationships>
</file>

<file path=xl/worksheets/_rels/sheet27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27.vml"/><Relationship  Id="rId2" Type="http://schemas.openxmlformats.org/officeDocument/2006/relationships/drawing" Target="../drawings/drawing27.xml"/><Relationship  Id="rId1" Type="http://schemas.openxmlformats.org/officeDocument/2006/relationships/comments" Target="../comments27.xml"/></Relationships>
</file>

<file path=xl/worksheets/_rels/sheet28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28.vml"/><Relationship  Id="rId2" Type="http://schemas.openxmlformats.org/officeDocument/2006/relationships/drawing" Target="../drawings/drawing28.xml"/><Relationship  Id="rId1" Type="http://schemas.openxmlformats.org/officeDocument/2006/relationships/comments" Target="../comments28.xml"/></Relationships>
</file>

<file path=xl/worksheets/_rels/sheet29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29.vml"/><Relationship  Id="rId2" Type="http://schemas.openxmlformats.org/officeDocument/2006/relationships/drawing" Target="../drawings/drawing29.xml"/><Relationship  Id="rId1" Type="http://schemas.openxmlformats.org/officeDocument/2006/relationships/comments" Target="../comments29.xml"/></Relationships>
</file>

<file path=xl/worksheets/_rels/sheet30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30.vml"/><Relationship  Id="rId2" Type="http://schemas.openxmlformats.org/officeDocument/2006/relationships/drawing" Target="../drawings/drawing30.xml"/><Relationship  Id="rId1" Type="http://schemas.openxmlformats.org/officeDocument/2006/relationships/comments" Target="../comments30.xml"/></Relationships>
</file>

<file path=xl/worksheets/_rels/sheet3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31.vml"/><Relationship  Id="rId2" Type="http://schemas.openxmlformats.org/officeDocument/2006/relationships/drawing" Target="../drawings/drawing31.xml"/><Relationship  Id="rId1" Type="http://schemas.openxmlformats.org/officeDocument/2006/relationships/comments" Target="../comments31.xml"/></Relationships>
</file>

<file path=xl/worksheets/_rels/sheet32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32.vml"/><Relationship  Id="rId2" Type="http://schemas.openxmlformats.org/officeDocument/2006/relationships/drawing" Target="../drawings/drawing32.xml"/><Relationship  Id="rId1" Type="http://schemas.openxmlformats.org/officeDocument/2006/relationships/comments" Target="../comments32.xml"/></Relationships>
</file>

<file path=xl/worksheets/_rels/sheet33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33.vml"/><Relationship  Id="rId2" Type="http://schemas.openxmlformats.org/officeDocument/2006/relationships/drawing" Target="../drawings/drawing33.xml"/><Relationship  Id="rId1" Type="http://schemas.openxmlformats.org/officeDocument/2006/relationships/comments" Target="../comments33.xml"/></Relationships>
</file>

<file path=xl/worksheets/_rels/sheet34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34.vml"/><Relationship  Id="rId2" Type="http://schemas.openxmlformats.org/officeDocument/2006/relationships/drawing" Target="../drawings/drawing34.xml"/><Relationship  Id="rId1" Type="http://schemas.openxmlformats.org/officeDocument/2006/relationships/comments" Target="../comments3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D10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0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0.74399999999999999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3.5</v>
      </c>
      <c r="H4" s="16"/>
      <c r="I4" s="6"/>
      <c r="J4" s="17"/>
      <c r="K4" s="8" t="s">
        <v>4</v>
      </c>
      <c r="L4" s="9">
        <f>G10</f>
        <v>2.7560000000000002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3.5</v>
      </c>
      <c r="H6" s="23"/>
      <c r="I6" s="6"/>
      <c r="J6" s="24" t="s">
        <v>7</v>
      </c>
      <c r="K6" s="25">
        <f>G8</f>
        <v>0.74399999999999999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2.7560000000000002</v>
      </c>
      <c r="L7" s="26"/>
      <c r="M7" s="10"/>
    </row>
    <row r="8">
      <c r="E8" s="14" t="s">
        <v>9</v>
      </c>
      <c r="F8" s="14"/>
      <c r="G8" s="29">
        <f>L30</f>
        <v>0.74399999999999999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0.21257142857142858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2.7560000000000002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17</v>
      </c>
      <c r="F15" s="47"/>
      <c r="G15" s="48">
        <v>50</v>
      </c>
      <c r="H15" s="49">
        <v>2.2000000000000002</v>
      </c>
      <c r="I15" s="50">
        <f t="shared" ref="I15:I29" si="0">IF(H15="","",(G15/1000)*H15)</f>
        <v>0.11000000000000001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19</v>
      </c>
      <c r="F16" s="52"/>
      <c r="G16" s="53">
        <v>200</v>
      </c>
      <c r="H16" s="54">
        <v>1.3</v>
      </c>
      <c r="I16" s="55">
        <f t="shared" si="0"/>
        <v>0.26000000000000001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2" t="s">
        <v>20</v>
      </c>
      <c r="F17" s="52"/>
      <c r="G17" s="53">
        <v>120</v>
      </c>
      <c r="H17" s="54">
        <v>1.3</v>
      </c>
      <c r="I17" s="55">
        <f t="shared" si="0"/>
        <v>0.156</v>
      </c>
      <c r="J17" s="55"/>
      <c r="K17" s="55"/>
      <c r="L17" s="55"/>
      <c r="M17" s="10"/>
      <c r="P17" s="10"/>
      <c r="Q17" s="10"/>
      <c r="R17" s="10"/>
    </row>
    <row r="18">
      <c r="E18" s="52" t="s">
        <v>21</v>
      </c>
      <c r="F18" s="52"/>
      <c r="G18" s="53">
        <v>20</v>
      </c>
      <c r="H18" s="54">
        <v>1.7</v>
      </c>
      <c r="I18" s="55">
        <f t="shared" si="0"/>
        <v>0.034000000000000002</v>
      </c>
      <c r="J18" s="55"/>
      <c r="K18" s="55"/>
      <c r="L18" s="55"/>
      <c r="M18" s="10"/>
      <c r="P18" s="10"/>
      <c r="Q18" s="10"/>
      <c r="R18" s="10"/>
    </row>
    <row r="19">
      <c r="E19" s="52" t="s">
        <v>22</v>
      </c>
      <c r="F19" s="52"/>
      <c r="G19" s="53">
        <v>3</v>
      </c>
      <c r="H19" s="54">
        <v>8</v>
      </c>
      <c r="I19" s="55">
        <f t="shared" si="0"/>
        <v>0.024</v>
      </c>
      <c r="J19" s="55"/>
      <c r="K19" s="55"/>
      <c r="L19" s="55"/>
      <c r="M19" s="10"/>
      <c r="P19" s="10"/>
      <c r="Q19" s="10"/>
      <c r="R19" s="10"/>
    </row>
    <row r="20">
      <c r="E20" s="52"/>
      <c r="F20" s="52"/>
      <c r="G20" s="53"/>
      <c r="H20" s="54"/>
      <c r="I20" s="55" t="str">
        <f t="shared" si="0"/>
        <v/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56" t="s">
        <v>23</v>
      </c>
      <c r="F21" s="57"/>
      <c r="G21" s="53">
        <v>1000</v>
      </c>
      <c r="H21" s="54">
        <v>0.10000000000000001</v>
      </c>
      <c r="I21" s="55">
        <f t="shared" si="0"/>
        <v>0.10000000000000001</v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58" t="s">
        <v>24</v>
      </c>
      <c r="F22" s="59"/>
      <c r="G22" s="53">
        <v>1000</v>
      </c>
      <c r="H22" s="54">
        <v>0.059999999999999998</v>
      </c>
      <c r="I22" s="55">
        <f t="shared" si="0"/>
        <v>0.059999999999999998</v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0"/>
      <c r="F23" s="60"/>
      <c r="G23" s="61"/>
      <c r="H23" s="62"/>
      <c r="I23" s="63" t="str">
        <f t="shared" si="0"/>
        <v/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64"/>
      <c r="F24" s="64"/>
      <c r="G24" s="53"/>
      <c r="H24" s="54"/>
      <c r="I24" s="55" t="str">
        <f t="shared" si="0"/>
        <v/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/>
      <c r="F25" s="64"/>
      <c r="G25" s="53"/>
      <c r="H25" s="54"/>
      <c r="I25" s="55" t="str">
        <f t="shared" si="0"/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0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0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0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0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0.74399999999999999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850080-00C8-4F84-BB6E-005F0021007F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D1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26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1.0630000000000002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4.5</v>
      </c>
      <c r="H4" s="16"/>
      <c r="I4" s="6"/>
      <c r="J4" s="17"/>
      <c r="K4" s="8" t="s">
        <v>4</v>
      </c>
      <c r="L4" s="9">
        <f>G10</f>
        <v>3.4369999999999998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4.5</v>
      </c>
      <c r="H6" s="23"/>
      <c r="I6" s="6"/>
      <c r="J6" s="24" t="s">
        <v>7</v>
      </c>
      <c r="K6" s="25">
        <f>G8</f>
        <v>1.0630000000000002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3.4369999999999998</v>
      </c>
      <c r="L7" s="26"/>
      <c r="M7" s="10"/>
    </row>
    <row r="8">
      <c r="E8" s="14" t="s">
        <v>9</v>
      </c>
      <c r="F8" s="14"/>
      <c r="G8" s="29">
        <f>L30</f>
        <v>1.0630000000000002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0.23622222222222225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3.4369999999999998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17</v>
      </c>
      <c r="F15" s="47"/>
      <c r="G15" s="48">
        <v>80</v>
      </c>
      <c r="H15" s="49">
        <v>2.2000000000000002</v>
      </c>
      <c r="I15" s="50">
        <f t="shared" ref="I15:I29" si="1">IF(H15="","",(G15/1000)*H15)</f>
        <v>0.17600000000000002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19</v>
      </c>
      <c r="F16" s="52"/>
      <c r="G16" s="53">
        <v>280</v>
      </c>
      <c r="H16" s="54">
        <v>1.3</v>
      </c>
      <c r="I16" s="55">
        <f t="shared" si="1"/>
        <v>0.36400000000000005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2" t="s">
        <v>20</v>
      </c>
      <c r="F17" s="52"/>
      <c r="G17" s="53">
        <v>140</v>
      </c>
      <c r="H17" s="54">
        <v>1.3</v>
      </c>
      <c r="I17" s="55">
        <f t="shared" si="1"/>
        <v>0.18200000000000002</v>
      </c>
      <c r="J17" s="55"/>
      <c r="K17" s="55"/>
      <c r="L17" s="55"/>
      <c r="M17" s="10"/>
      <c r="P17" s="10"/>
      <c r="Q17" s="10"/>
      <c r="R17" s="10"/>
    </row>
    <row r="18">
      <c r="E18" s="52" t="s">
        <v>21</v>
      </c>
      <c r="F18" s="52"/>
      <c r="G18" s="53">
        <v>30</v>
      </c>
      <c r="H18" s="54">
        <v>1.7</v>
      </c>
      <c r="I18" s="55">
        <f t="shared" si="1"/>
        <v>0.050999999999999997</v>
      </c>
      <c r="J18" s="55"/>
      <c r="K18" s="55"/>
      <c r="L18" s="55"/>
      <c r="M18" s="10"/>
      <c r="P18" s="10"/>
      <c r="Q18" s="10"/>
      <c r="R18" s="10"/>
    </row>
    <row r="19">
      <c r="E19" s="52" t="s">
        <v>22</v>
      </c>
      <c r="F19" s="52"/>
      <c r="G19" s="53">
        <v>5</v>
      </c>
      <c r="H19" s="54">
        <v>8</v>
      </c>
      <c r="I19" s="55">
        <f t="shared" si="1"/>
        <v>0.040000000000000001</v>
      </c>
      <c r="J19" s="55"/>
      <c r="K19" s="55"/>
      <c r="L19" s="55"/>
      <c r="M19" s="10"/>
      <c r="P19" s="10"/>
      <c r="Q19" s="10"/>
      <c r="R19" s="10"/>
    </row>
    <row r="20">
      <c r="E20" s="52"/>
      <c r="F20" s="52"/>
      <c r="G20" s="53"/>
      <c r="H20" s="54"/>
      <c r="I20" s="55" t="str">
        <f t="shared" si="1"/>
        <v/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52" t="s">
        <v>27</v>
      </c>
      <c r="F21" s="52"/>
      <c r="G21" s="53">
        <v>1000</v>
      </c>
      <c r="H21" s="54">
        <v>0.14999999999999999</v>
      </c>
      <c r="I21" s="55">
        <f t="shared" si="1"/>
        <v>0.14999999999999999</v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64" t="s">
        <v>28</v>
      </c>
      <c r="F22" s="64"/>
      <c r="G22" s="53">
        <v>1000</v>
      </c>
      <c r="H22" s="54">
        <v>0.10000000000000001</v>
      </c>
      <c r="I22" s="55">
        <f t="shared" si="1"/>
        <v>0.10000000000000001</v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0"/>
      <c r="F23" s="60"/>
      <c r="G23" s="61"/>
      <c r="H23" s="62"/>
      <c r="I23" s="63" t="str">
        <f t="shared" si="1"/>
        <v/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64"/>
      <c r="F24" s="64"/>
      <c r="G24" s="53"/>
      <c r="H24" s="54"/>
      <c r="I24" s="55" t="str">
        <f t="shared" si="1"/>
        <v/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/>
      <c r="F25" s="64"/>
      <c r="G25" s="53"/>
      <c r="H25" s="54"/>
      <c r="I25" s="55" t="str">
        <f t="shared" si="1"/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1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1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1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1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1.0630000000000002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2E00B7-00C1-45D5-84F4-00CF00EF00CD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D1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29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0.58400000000000007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3.5</v>
      </c>
      <c r="H4" s="16"/>
      <c r="I4" s="6"/>
      <c r="J4" s="17"/>
      <c r="K4" s="8" t="s">
        <v>4</v>
      </c>
      <c r="L4" s="9">
        <f>G10</f>
        <v>2.9159999999999999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3.5</v>
      </c>
      <c r="H6" s="23"/>
      <c r="I6" s="6"/>
      <c r="J6" s="24" t="s">
        <v>7</v>
      </c>
      <c r="K6" s="25">
        <f>G8</f>
        <v>0.58400000000000007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2.9159999999999999</v>
      </c>
      <c r="L7" s="26"/>
      <c r="M7" s="10"/>
    </row>
    <row r="8">
      <c r="E8" s="14" t="s">
        <v>9</v>
      </c>
      <c r="F8" s="14"/>
      <c r="G8" s="29">
        <f>L30</f>
        <v>0.58400000000000007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0.16685714285714287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2.9159999999999999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30</v>
      </c>
      <c r="F15" s="47"/>
      <c r="G15" s="48">
        <v>40</v>
      </c>
      <c r="H15" s="49">
        <v>1.25</v>
      </c>
      <c r="I15" s="50">
        <f t="shared" ref="I15:I29" si="2">IF(H15="","",(G15/1000)*H15)</f>
        <v>0.050000000000000003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31</v>
      </c>
      <c r="F16" s="52"/>
      <c r="G16" s="53">
        <v>10</v>
      </c>
      <c r="H16" s="54">
        <v>3</v>
      </c>
      <c r="I16" s="55">
        <f t="shared" si="2"/>
        <v>0.029999999999999999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2" t="s">
        <v>19</v>
      </c>
      <c r="F17" s="52"/>
      <c r="G17" s="53">
        <v>250</v>
      </c>
      <c r="H17" s="54">
        <v>1.3</v>
      </c>
      <c r="I17" s="55">
        <f t="shared" si="2"/>
        <v>0.32500000000000001</v>
      </c>
      <c r="J17" s="55"/>
      <c r="K17" s="55"/>
      <c r="L17" s="55"/>
      <c r="M17" s="10"/>
      <c r="P17" s="10"/>
      <c r="Q17" s="10"/>
      <c r="R17" s="10"/>
    </row>
    <row r="18">
      <c r="E18" s="52" t="s">
        <v>32</v>
      </c>
      <c r="F18" s="52"/>
      <c r="G18" s="53">
        <v>10</v>
      </c>
      <c r="H18" s="54">
        <v>1.2</v>
      </c>
      <c r="I18" s="55">
        <f t="shared" si="2"/>
        <v>0.012</v>
      </c>
      <c r="J18" s="55"/>
      <c r="K18" s="55"/>
      <c r="L18" s="55"/>
      <c r="M18" s="10"/>
      <c r="P18" s="10"/>
      <c r="Q18" s="10"/>
      <c r="R18" s="10"/>
    </row>
    <row r="19">
      <c r="E19" s="52" t="s">
        <v>33</v>
      </c>
      <c r="F19" s="52"/>
      <c r="G19" s="53">
        <v>1</v>
      </c>
      <c r="H19" s="54">
        <v>7</v>
      </c>
      <c r="I19" s="55">
        <f t="shared" si="2"/>
        <v>0.0070000000000000001</v>
      </c>
      <c r="J19" s="55"/>
      <c r="K19" s="55"/>
      <c r="L19" s="55"/>
      <c r="M19" s="10"/>
      <c r="P19" s="10"/>
      <c r="Q19" s="10"/>
      <c r="R19" s="10"/>
    </row>
    <row r="20">
      <c r="E20" s="52"/>
      <c r="F20" s="52"/>
      <c r="G20" s="53"/>
      <c r="H20" s="54"/>
      <c r="I20" s="55" t="str">
        <f t="shared" si="2"/>
        <v/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56" t="s">
        <v>23</v>
      </c>
      <c r="F21" s="57"/>
      <c r="G21" s="53">
        <v>1000</v>
      </c>
      <c r="H21" s="54">
        <v>0.10000000000000001</v>
      </c>
      <c r="I21" s="55">
        <f t="shared" si="2"/>
        <v>0.10000000000000001</v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58" t="s">
        <v>24</v>
      </c>
      <c r="F22" s="59"/>
      <c r="G22" s="53">
        <v>1000</v>
      </c>
      <c r="H22" s="54">
        <v>0.059999999999999998</v>
      </c>
      <c r="I22" s="55">
        <f t="shared" si="2"/>
        <v>0.059999999999999998</v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0"/>
      <c r="F23" s="60"/>
      <c r="G23" s="61"/>
      <c r="H23" s="62"/>
      <c r="I23" s="63" t="str">
        <f t="shared" si="2"/>
        <v/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64"/>
      <c r="F24" s="64"/>
      <c r="G24" s="53"/>
      <c r="H24" s="54"/>
      <c r="I24" s="55" t="str">
        <f t="shared" si="2"/>
        <v/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/>
      <c r="F25" s="64"/>
      <c r="G25" s="53"/>
      <c r="H25" s="54"/>
      <c r="I25" s="55" t="str">
        <f t="shared" si="2"/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2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2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2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2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0.58400000000000007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3800BD-00DA-4C29-ACA4-00EB005E0033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D4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34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0.96000000000000008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4.5</v>
      </c>
      <c r="H4" s="16"/>
      <c r="I4" s="6"/>
      <c r="J4" s="17"/>
      <c r="K4" s="8" t="s">
        <v>4</v>
      </c>
      <c r="L4" s="9">
        <f>G10</f>
        <v>3.54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4.5</v>
      </c>
      <c r="H6" s="23"/>
      <c r="I6" s="6"/>
      <c r="J6" s="24" t="s">
        <v>7</v>
      </c>
      <c r="K6" s="25">
        <f>G8</f>
        <v>0.96000000000000008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3.54</v>
      </c>
      <c r="L7" s="26"/>
      <c r="M7" s="10"/>
    </row>
    <row r="8">
      <c r="E8" s="14" t="s">
        <v>9</v>
      </c>
      <c r="F8" s="14"/>
      <c r="G8" s="29">
        <f>L30</f>
        <v>0.96000000000000008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0.21333333333333335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3.54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30</v>
      </c>
      <c r="F15" s="47"/>
      <c r="G15" s="48">
        <v>68</v>
      </c>
      <c r="H15" s="49">
        <v>1.25</v>
      </c>
      <c r="I15" s="50">
        <f t="shared" ref="I15:I29" si="3">IF(H15="","",(G15/1000)*H15)</f>
        <v>0.085000000000000006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31</v>
      </c>
      <c r="F16" s="52"/>
      <c r="G16" s="53">
        <v>12</v>
      </c>
      <c r="H16" s="54">
        <v>3</v>
      </c>
      <c r="I16" s="55">
        <f t="shared" si="3"/>
        <v>0.036000000000000004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2" t="s">
        <v>19</v>
      </c>
      <c r="F17" s="52"/>
      <c r="G17" s="53">
        <v>400</v>
      </c>
      <c r="H17" s="54">
        <v>1.3</v>
      </c>
      <c r="I17" s="55">
        <f t="shared" si="3"/>
        <v>0.52000000000000002</v>
      </c>
      <c r="J17" s="55"/>
      <c r="K17" s="55"/>
      <c r="L17" s="55"/>
      <c r="M17" s="10"/>
      <c r="P17" s="10"/>
      <c r="Q17" s="10"/>
      <c r="R17" s="10"/>
    </row>
    <row r="18">
      <c r="E18" s="52" t="s">
        <v>32</v>
      </c>
      <c r="F18" s="52"/>
      <c r="G18" s="53">
        <v>40</v>
      </c>
      <c r="H18" s="54">
        <v>1.2</v>
      </c>
      <c r="I18" s="55">
        <f t="shared" si="3"/>
        <v>0.048000000000000001</v>
      </c>
      <c r="J18" s="55"/>
      <c r="K18" s="55"/>
      <c r="L18" s="55"/>
      <c r="M18" s="10"/>
      <c r="P18" s="10"/>
      <c r="Q18" s="10"/>
      <c r="R18" s="10"/>
    </row>
    <row r="19">
      <c r="E19" s="52" t="s">
        <v>33</v>
      </c>
      <c r="F19" s="52"/>
      <c r="G19" s="53">
        <v>3</v>
      </c>
      <c r="H19" s="54">
        <v>7</v>
      </c>
      <c r="I19" s="55">
        <f t="shared" si="3"/>
        <v>0.021000000000000001</v>
      </c>
      <c r="J19" s="55"/>
      <c r="K19" s="55"/>
      <c r="L19" s="55"/>
      <c r="M19" s="10"/>
      <c r="P19" s="10"/>
      <c r="Q19" s="10"/>
      <c r="R19" s="10"/>
    </row>
    <row r="20">
      <c r="E20" s="52"/>
      <c r="F20" s="52"/>
      <c r="G20" s="53"/>
      <c r="H20" s="54"/>
      <c r="I20" s="55" t="str">
        <f t="shared" si="3"/>
        <v/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56" t="s">
        <v>27</v>
      </c>
      <c r="F21" s="57"/>
      <c r="G21" s="53">
        <v>1000</v>
      </c>
      <c r="H21" s="54">
        <v>0.14999999999999999</v>
      </c>
      <c r="I21" s="55">
        <f t="shared" si="3"/>
        <v>0.14999999999999999</v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58" t="s">
        <v>28</v>
      </c>
      <c r="F22" s="59"/>
      <c r="G22" s="53">
        <v>1000</v>
      </c>
      <c r="H22" s="54">
        <v>0.10000000000000001</v>
      </c>
      <c r="I22" s="55">
        <f t="shared" si="3"/>
        <v>0.10000000000000001</v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0"/>
      <c r="F23" s="60"/>
      <c r="G23" s="61"/>
      <c r="H23" s="62"/>
      <c r="I23" s="63" t="str">
        <f t="shared" si="3"/>
        <v/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64"/>
      <c r="F24" s="64"/>
      <c r="G24" s="53"/>
      <c r="H24" s="54"/>
      <c r="I24" s="55" t="str">
        <f t="shared" si="3"/>
        <v/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/>
      <c r="F25" s="64"/>
      <c r="G25" s="53"/>
      <c r="H25" s="54"/>
      <c r="I25" s="55" t="str">
        <f t="shared" si="3"/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3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3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3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3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0.96000000000000008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340016-00F5-46B5-A835-006C00D50062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D1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35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0.62533100000000008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3.5</v>
      </c>
      <c r="H4" s="16"/>
      <c r="I4" s="6"/>
      <c r="J4" s="17"/>
      <c r="K4" s="8" t="s">
        <v>4</v>
      </c>
      <c r="L4" s="9">
        <f>G10</f>
        <v>2.8746689999999999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3.5</v>
      </c>
      <c r="H6" s="23"/>
      <c r="I6" s="6"/>
      <c r="J6" s="24" t="s">
        <v>7</v>
      </c>
      <c r="K6" s="25">
        <f>G8</f>
        <v>0.62533100000000008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2.8746689999999999</v>
      </c>
      <c r="L7" s="26"/>
      <c r="M7" s="10"/>
    </row>
    <row r="8">
      <c r="E8" s="14" t="s">
        <v>9</v>
      </c>
      <c r="F8" s="14"/>
      <c r="G8" s="29">
        <f>L30</f>
        <v>0.62533100000000008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0.17866600000000002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2.8746689999999999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36</v>
      </c>
      <c r="F15" s="47"/>
      <c r="G15" s="48">
        <v>90</v>
      </c>
      <c r="H15" s="49">
        <v>1.5</v>
      </c>
      <c r="I15" s="50">
        <f t="shared" ref="I15:I29" si="4">IF(H15="","",(G15/1000)*H15)</f>
        <v>0.13500000000000001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37</v>
      </c>
      <c r="F16" s="52"/>
      <c r="G16" s="53">
        <v>20</v>
      </c>
      <c r="H16" s="54">
        <v>2.2000000000000002</v>
      </c>
      <c r="I16" s="55">
        <f t="shared" si="4"/>
        <v>0.044000000000000004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2" t="s">
        <v>19</v>
      </c>
      <c r="F17" s="52"/>
      <c r="G17" s="53">
        <v>196</v>
      </c>
      <c r="H17" s="54">
        <v>1.3</v>
      </c>
      <c r="I17" s="55">
        <f t="shared" si="4"/>
        <v>0.25480000000000003</v>
      </c>
      <c r="J17" s="55"/>
      <c r="K17" s="55"/>
      <c r="L17" s="55"/>
      <c r="M17" s="10"/>
      <c r="P17" s="10"/>
      <c r="Q17" s="10"/>
      <c r="R17" s="10"/>
    </row>
    <row r="18">
      <c r="E18" s="52" t="s">
        <v>32</v>
      </c>
      <c r="F18" s="52"/>
      <c r="G18" s="53">
        <v>22</v>
      </c>
      <c r="H18" s="54">
        <v>1.2</v>
      </c>
      <c r="I18" s="55">
        <f t="shared" si="4"/>
        <v>0.026399999999999996</v>
      </c>
      <c r="J18" s="55"/>
      <c r="K18" s="55"/>
      <c r="L18" s="55"/>
      <c r="M18" s="10"/>
      <c r="N18">
        <v>1.3</v>
      </c>
      <c r="O18">
        <v>600</v>
      </c>
      <c r="P18" s="10"/>
      <c r="Q18" s="10"/>
      <c r="R18" s="10"/>
    </row>
    <row r="19">
      <c r="E19" s="52" t="s">
        <v>38</v>
      </c>
      <c r="F19" s="52"/>
      <c r="G19" s="53">
        <v>0.69999999999999996</v>
      </c>
      <c r="H19" s="54">
        <v>7.3300000000000001</v>
      </c>
      <c r="I19" s="55">
        <f t="shared" si="4"/>
        <v>0.0051310000000000001</v>
      </c>
      <c r="J19" s="55"/>
      <c r="K19" s="55"/>
      <c r="L19" s="55"/>
      <c r="M19" s="10"/>
      <c r="N19">
        <f>(N18*O19)/O18</f>
        <v>2.1666666666666665</v>
      </c>
      <c r="O19">
        <v>1000</v>
      </c>
      <c r="P19" s="10"/>
      <c r="Q19" s="10"/>
      <c r="R19" s="10"/>
    </row>
    <row r="20">
      <c r="E20" s="52"/>
      <c r="F20" s="52"/>
      <c r="G20" s="53"/>
      <c r="H20" s="54"/>
      <c r="I20" s="55" t="str">
        <f t="shared" si="4"/>
        <v/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56" t="s">
        <v>23</v>
      </c>
      <c r="F21" s="57"/>
      <c r="G21" s="53">
        <v>1000</v>
      </c>
      <c r="H21" s="54">
        <v>0.10000000000000001</v>
      </c>
      <c r="I21" s="55">
        <f t="shared" si="4"/>
        <v>0.10000000000000001</v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58" t="s">
        <v>24</v>
      </c>
      <c r="F22" s="59"/>
      <c r="G22" s="53">
        <v>1000</v>
      </c>
      <c r="H22" s="54">
        <v>0.059999999999999998</v>
      </c>
      <c r="I22" s="55">
        <f t="shared" si="4"/>
        <v>0.059999999999999998</v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0"/>
      <c r="F23" s="60"/>
      <c r="G23" s="61"/>
      <c r="H23" s="62"/>
      <c r="I23" s="63" t="str">
        <f t="shared" si="4"/>
        <v/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64"/>
      <c r="F24" s="64"/>
      <c r="G24" s="53"/>
      <c r="H24" s="54"/>
      <c r="I24" s="55" t="str">
        <f t="shared" si="4"/>
        <v/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/>
      <c r="F25" s="64"/>
      <c r="G25" s="53"/>
      <c r="H25" s="54"/>
      <c r="I25" s="55" t="str">
        <f t="shared" si="4"/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4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4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4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4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0.62533100000000008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0A0020-00CB-463D-9CFE-004B00750016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D1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39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0.25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4.5</v>
      </c>
      <c r="H4" s="16"/>
      <c r="I4" s="6"/>
      <c r="J4" s="17"/>
      <c r="K4" s="8" t="s">
        <v>4</v>
      </c>
      <c r="L4" s="9">
        <f>G10</f>
        <v>4.25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4.5</v>
      </c>
      <c r="H6" s="23"/>
      <c r="I6" s="6"/>
      <c r="J6" s="24" t="s">
        <v>7</v>
      </c>
      <c r="K6" s="25">
        <f>G8</f>
        <v>0.25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4.25</v>
      </c>
      <c r="L7" s="26"/>
      <c r="M7" s="10"/>
    </row>
    <row r="8">
      <c r="E8" s="14" t="s">
        <v>9</v>
      </c>
      <c r="F8" s="14"/>
      <c r="G8" s="29">
        <f>L30</f>
        <v>0.25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0.055555555555555552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4.25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36</v>
      </c>
      <c r="F15" s="47"/>
      <c r="G15" s="48"/>
      <c r="H15" s="49">
        <v>1.5</v>
      </c>
      <c r="I15" s="50">
        <f t="shared" ref="I15:I29" si="5">IF(H15="","",(G15/1000)*H15)</f>
        <v>0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37</v>
      </c>
      <c r="F16" s="52"/>
      <c r="G16" s="53"/>
      <c r="H16" s="54">
        <v>2.2000000000000002</v>
      </c>
      <c r="I16" s="55">
        <f t="shared" si="5"/>
        <v>0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2" t="s">
        <v>19</v>
      </c>
      <c r="F17" s="52"/>
      <c r="G17" s="53"/>
      <c r="H17" s="54">
        <v>1.3</v>
      </c>
      <c r="I17" s="55">
        <f t="shared" si="5"/>
        <v>0</v>
      </c>
      <c r="J17" s="55"/>
      <c r="K17" s="55"/>
      <c r="L17" s="55"/>
      <c r="M17" s="10"/>
      <c r="P17" s="10"/>
      <c r="Q17" s="10"/>
      <c r="R17" s="10"/>
    </row>
    <row r="18">
      <c r="E18" s="52" t="s">
        <v>32</v>
      </c>
      <c r="F18" s="52"/>
      <c r="G18" s="53"/>
      <c r="H18" s="54">
        <v>1.2</v>
      </c>
      <c r="I18" s="55">
        <f t="shared" si="5"/>
        <v>0</v>
      </c>
      <c r="J18" s="55"/>
      <c r="K18" s="55"/>
      <c r="L18" s="55"/>
      <c r="M18" s="10"/>
      <c r="P18" s="10"/>
      <c r="Q18" s="10"/>
      <c r="R18" s="10"/>
    </row>
    <row r="19">
      <c r="E19" s="52" t="s">
        <v>38</v>
      </c>
      <c r="F19" s="52"/>
      <c r="G19" s="53"/>
      <c r="H19" s="54">
        <v>7.3300000000000001</v>
      </c>
      <c r="I19" s="55">
        <f t="shared" si="5"/>
        <v>0</v>
      </c>
      <c r="J19" s="55"/>
      <c r="K19" s="55"/>
      <c r="L19" s="55"/>
      <c r="M19" s="10"/>
      <c r="P19" s="10"/>
      <c r="Q19" s="10"/>
      <c r="R19" s="10"/>
    </row>
    <row r="20">
      <c r="E20" s="52"/>
      <c r="F20" s="52"/>
      <c r="G20" s="53"/>
      <c r="H20" s="54"/>
      <c r="I20" s="55" t="str">
        <f t="shared" si="5"/>
        <v/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56" t="s">
        <v>27</v>
      </c>
      <c r="F21" s="57"/>
      <c r="G21" s="53">
        <v>1000</v>
      </c>
      <c r="H21" s="54">
        <v>0.14999999999999999</v>
      </c>
      <c r="I21" s="55">
        <f t="shared" si="5"/>
        <v>0.14999999999999999</v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58" t="s">
        <v>28</v>
      </c>
      <c r="F22" s="59"/>
      <c r="G22" s="53">
        <v>1000</v>
      </c>
      <c r="H22" s="54">
        <v>0.10000000000000001</v>
      </c>
      <c r="I22" s="55">
        <f t="shared" si="5"/>
        <v>0.10000000000000001</v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0"/>
      <c r="F23" s="60"/>
      <c r="G23" s="61"/>
      <c r="H23" s="62"/>
      <c r="I23" s="63" t="str">
        <f t="shared" si="5"/>
        <v/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64"/>
      <c r="F24" s="64"/>
      <c r="G24" s="53"/>
      <c r="H24" s="54"/>
      <c r="I24" s="55" t="str">
        <f t="shared" si="5"/>
        <v/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/>
      <c r="F25" s="64"/>
      <c r="G25" s="53"/>
      <c r="H25" s="54"/>
      <c r="I25" s="55" t="str">
        <f t="shared" si="5"/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5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5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5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5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0.25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E400BF-00B0-4EB1-A838-00F800EF00BB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D3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40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0.61299999999999999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3.5</v>
      </c>
      <c r="H4" s="16"/>
      <c r="I4" s="6"/>
      <c r="J4" s="17"/>
      <c r="K4" s="8" t="s">
        <v>4</v>
      </c>
      <c r="L4" s="9">
        <f>G10</f>
        <v>2.887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3.5</v>
      </c>
      <c r="H6" s="23"/>
      <c r="I6" s="6"/>
      <c r="J6" s="24" t="s">
        <v>7</v>
      </c>
      <c r="K6" s="25">
        <f>G8</f>
        <v>0.61299999999999999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2.887</v>
      </c>
      <c r="L7" s="26"/>
      <c r="M7" s="10"/>
    </row>
    <row r="8">
      <c r="E8" s="14" t="s">
        <v>9</v>
      </c>
      <c r="F8" s="14"/>
      <c r="G8" s="29">
        <f>L30</f>
        <v>0.61299999999999999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0.17514285714285713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2.887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20</v>
      </c>
      <c r="F15" s="47"/>
      <c r="G15" s="48">
        <v>175</v>
      </c>
      <c r="H15" s="49">
        <v>1.3</v>
      </c>
      <c r="I15" s="50">
        <f t="shared" ref="I15:I29" si="6">IF(H15="","",(G15/1000)*H15)</f>
        <v>0.22749999999999998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41</v>
      </c>
      <c r="F16" s="52"/>
      <c r="G16" s="53">
        <v>125</v>
      </c>
      <c r="H16" s="54">
        <v>1.5</v>
      </c>
      <c r="I16" s="55">
        <f t="shared" si="6"/>
        <v>0.1875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2" t="s">
        <v>32</v>
      </c>
      <c r="F17" s="52"/>
      <c r="G17" s="53">
        <v>25</v>
      </c>
      <c r="H17" s="54">
        <v>1.2</v>
      </c>
      <c r="I17" s="55">
        <f t="shared" si="6"/>
        <v>0.029999999999999999</v>
      </c>
      <c r="J17" s="55"/>
      <c r="K17" s="55"/>
      <c r="L17" s="55"/>
      <c r="M17" s="10"/>
      <c r="P17" s="10"/>
      <c r="Q17" s="10"/>
      <c r="R17" s="10"/>
    </row>
    <row r="18">
      <c r="E18" s="52" t="s">
        <v>22</v>
      </c>
      <c r="F18" s="52"/>
      <c r="G18" s="53">
        <v>1</v>
      </c>
      <c r="H18" s="54">
        <v>8</v>
      </c>
      <c r="I18" s="55">
        <f t="shared" si="6"/>
        <v>0.0080000000000000002</v>
      </c>
      <c r="J18" s="55"/>
      <c r="K18" s="55"/>
      <c r="L18" s="55"/>
      <c r="M18" s="10"/>
      <c r="P18" s="10"/>
      <c r="Q18" s="10"/>
      <c r="R18" s="10"/>
    </row>
    <row r="19">
      <c r="E19" s="52"/>
      <c r="F19" s="52"/>
      <c r="G19" s="53"/>
      <c r="H19" s="54"/>
      <c r="I19" s="55" t="str">
        <f t="shared" si="6"/>
        <v/>
      </c>
      <c r="J19" s="55"/>
      <c r="K19" s="55"/>
      <c r="L19" s="55"/>
      <c r="M19" s="10"/>
      <c r="P19" s="10"/>
      <c r="Q19" s="10"/>
      <c r="R19" s="10"/>
    </row>
    <row r="20">
      <c r="E20" s="56" t="s">
        <v>23</v>
      </c>
      <c r="F20" s="57"/>
      <c r="G20" s="53">
        <v>1000</v>
      </c>
      <c r="H20" s="54">
        <v>0.10000000000000001</v>
      </c>
      <c r="I20" s="55">
        <f t="shared" si="6"/>
        <v>0.10000000000000001</v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97" t="s">
        <v>24</v>
      </c>
      <c r="F21" s="98"/>
      <c r="G21" s="53">
        <v>1000</v>
      </c>
      <c r="H21" s="54">
        <v>0.059999999999999998</v>
      </c>
      <c r="I21" s="55">
        <f t="shared" si="6"/>
        <v>0.059999999999999998</v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64"/>
      <c r="F22" s="64"/>
      <c r="G22" s="53"/>
      <c r="H22" s="54"/>
      <c r="I22" s="55" t="str">
        <f t="shared" si="6"/>
        <v/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0"/>
      <c r="F23" s="60"/>
      <c r="G23" s="61"/>
      <c r="H23" s="62"/>
      <c r="I23" s="63" t="str">
        <f t="shared" si="6"/>
        <v/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64"/>
      <c r="F24" s="64"/>
      <c r="G24" s="53"/>
      <c r="H24" s="54"/>
      <c r="I24" s="55" t="str">
        <f t="shared" si="6"/>
        <v/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/>
      <c r="F25" s="64"/>
      <c r="G25" s="53"/>
      <c r="H25" s="54"/>
      <c r="I25" s="55" t="str">
        <f t="shared" si="6"/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6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6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6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6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0.61299999999999999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E6006F-00AA-4984-9149-00ED00AA000E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D1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42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0.95749999999999991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4.5</v>
      </c>
      <c r="H4" s="16"/>
      <c r="I4" s="6"/>
      <c r="J4" s="17"/>
      <c r="K4" s="8" t="s">
        <v>4</v>
      </c>
      <c r="L4" s="9">
        <f>G10</f>
        <v>3.5425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4.5</v>
      </c>
      <c r="H6" s="23"/>
      <c r="I6" s="6"/>
      <c r="J6" s="24" t="s">
        <v>7</v>
      </c>
      <c r="K6" s="25">
        <f>G8</f>
        <v>0.95749999999999991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3.5425</v>
      </c>
      <c r="L7" s="26"/>
      <c r="M7" s="10"/>
    </row>
    <row r="8">
      <c r="E8" s="14" t="s">
        <v>9</v>
      </c>
      <c r="F8" s="14"/>
      <c r="G8" s="29">
        <f>L30</f>
        <v>0.95749999999999991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0.21277777777777776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3.5425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20</v>
      </c>
      <c r="F15" s="47"/>
      <c r="G15" s="48">
        <v>200</v>
      </c>
      <c r="H15" s="49">
        <v>1.3</v>
      </c>
      <c r="I15" s="50">
        <f t="shared" ref="I15:I29" si="7">IF(H15="","",(G15/1000)*H15)</f>
        <v>0.26000000000000001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41</v>
      </c>
      <c r="F16" s="52"/>
      <c r="G16" s="53">
        <v>245</v>
      </c>
      <c r="H16" s="54">
        <v>1.5</v>
      </c>
      <c r="I16" s="55">
        <f t="shared" si="7"/>
        <v>0.36749999999999999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2" t="s">
        <v>32</v>
      </c>
      <c r="F17" s="52"/>
      <c r="G17" s="53">
        <v>60</v>
      </c>
      <c r="H17" s="54">
        <v>1.2</v>
      </c>
      <c r="I17" s="55">
        <f t="shared" si="7"/>
        <v>0.071999999999999995</v>
      </c>
      <c r="J17" s="55"/>
      <c r="K17" s="55"/>
      <c r="L17" s="55"/>
      <c r="M17" s="10"/>
      <c r="P17" s="10"/>
      <c r="Q17" s="10"/>
      <c r="R17" s="10"/>
    </row>
    <row r="18">
      <c r="E18" s="52" t="s">
        <v>22</v>
      </c>
      <c r="F18" s="52"/>
      <c r="G18" s="53">
        <v>1</v>
      </c>
      <c r="H18" s="54">
        <v>8</v>
      </c>
      <c r="I18" s="55">
        <f t="shared" si="7"/>
        <v>0.0080000000000000002</v>
      </c>
      <c r="J18" s="55"/>
      <c r="K18" s="55"/>
      <c r="L18" s="55"/>
      <c r="M18" s="10"/>
      <c r="P18" s="10"/>
      <c r="Q18" s="10"/>
      <c r="R18" s="10"/>
    </row>
    <row r="19">
      <c r="E19" s="52"/>
      <c r="F19" s="52"/>
      <c r="G19" s="53"/>
      <c r="H19" s="54"/>
      <c r="I19" s="55" t="str">
        <f t="shared" si="7"/>
        <v/>
      </c>
      <c r="J19" s="55"/>
      <c r="K19" s="55"/>
      <c r="L19" s="55"/>
      <c r="M19" s="10"/>
      <c r="P19" s="10"/>
      <c r="Q19" s="10"/>
      <c r="R19" s="10"/>
    </row>
    <row r="20">
      <c r="E20" s="56" t="s">
        <v>27</v>
      </c>
      <c r="F20" s="57"/>
      <c r="G20" s="53">
        <v>1000</v>
      </c>
      <c r="H20" s="54">
        <v>0.14999999999999999</v>
      </c>
      <c r="I20" s="55">
        <f t="shared" si="7"/>
        <v>0.14999999999999999</v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97" t="s">
        <v>28</v>
      </c>
      <c r="F21" s="98"/>
      <c r="G21" s="53">
        <v>1000</v>
      </c>
      <c r="H21" s="54">
        <v>0.10000000000000001</v>
      </c>
      <c r="I21" s="55">
        <f t="shared" si="7"/>
        <v>0.10000000000000001</v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64"/>
      <c r="F22" s="64"/>
      <c r="G22" s="53"/>
      <c r="H22" s="54"/>
      <c r="I22" s="55" t="str">
        <f t="shared" si="7"/>
        <v/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0"/>
      <c r="F23" s="60"/>
      <c r="G23" s="61"/>
      <c r="H23" s="62"/>
      <c r="I23" s="63" t="str">
        <f t="shared" si="7"/>
        <v/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64"/>
      <c r="F24" s="64"/>
      <c r="G24" s="53"/>
      <c r="H24" s="54"/>
      <c r="I24" s="55" t="str">
        <f t="shared" si="7"/>
        <v/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/>
      <c r="F25" s="64"/>
      <c r="G25" s="53"/>
      <c r="H25" s="54"/>
      <c r="I25" s="55" t="str">
        <f t="shared" si="7"/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7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7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7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7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0.95749999999999991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E7006A-0069-44D1-B6FC-005300DB0080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D1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43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0.73599999999999999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3.5</v>
      </c>
      <c r="H4" s="16"/>
      <c r="I4" s="6"/>
      <c r="J4" s="17"/>
      <c r="K4" s="8" t="s">
        <v>4</v>
      </c>
      <c r="L4" s="9">
        <f>G10</f>
        <v>2.7640000000000002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3.5</v>
      </c>
      <c r="H6" s="23"/>
      <c r="I6" s="6"/>
      <c r="J6" s="24" t="s">
        <v>7</v>
      </c>
      <c r="K6" s="25">
        <f>G8</f>
        <v>0.73599999999999999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2.7640000000000002</v>
      </c>
      <c r="L7" s="26"/>
      <c r="M7" s="10"/>
    </row>
    <row r="8">
      <c r="E8" s="14" t="s">
        <v>9</v>
      </c>
      <c r="F8" s="14"/>
      <c r="G8" s="29">
        <f>L30</f>
        <v>0.73599999999999999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0.21028571428571427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2.7640000000000002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44</v>
      </c>
      <c r="F15" s="47"/>
      <c r="G15" s="48">
        <v>150</v>
      </c>
      <c r="H15" s="49">
        <v>1.8999999999999999</v>
      </c>
      <c r="I15" s="50">
        <f t="shared" ref="I15:I29" si="8">IF(H15="","",(G15/1000)*H15)</f>
        <v>0.28499999999999998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19</v>
      </c>
      <c r="F16" s="52"/>
      <c r="G16" s="53">
        <v>200</v>
      </c>
      <c r="H16" s="54">
        <v>1.3</v>
      </c>
      <c r="I16" s="55">
        <f t="shared" si="8"/>
        <v>0.26000000000000001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2" t="s">
        <v>45</v>
      </c>
      <c r="F17" s="52"/>
      <c r="G17" s="53">
        <v>1</v>
      </c>
      <c r="H17" s="54">
        <v>7</v>
      </c>
      <c r="I17" s="55">
        <f t="shared" si="8"/>
        <v>0.0070000000000000001</v>
      </c>
      <c r="J17" s="55"/>
      <c r="K17" s="55"/>
      <c r="L17" s="55"/>
      <c r="M17" s="10"/>
      <c r="P17" s="10"/>
      <c r="Q17" s="10"/>
      <c r="R17" s="10"/>
    </row>
    <row r="18">
      <c r="E18" s="52" t="s">
        <v>32</v>
      </c>
      <c r="F18" s="52"/>
      <c r="G18" s="53">
        <v>20</v>
      </c>
      <c r="H18" s="54">
        <v>1.2</v>
      </c>
      <c r="I18" s="55">
        <f t="shared" si="8"/>
        <v>0.024</v>
      </c>
      <c r="J18" s="55"/>
      <c r="K18" s="55"/>
      <c r="L18" s="55"/>
      <c r="M18" s="10"/>
      <c r="P18" s="10"/>
      <c r="Q18" s="10"/>
      <c r="R18" s="10"/>
    </row>
    <row r="19">
      <c r="E19" s="52"/>
      <c r="F19" s="52"/>
      <c r="G19" s="53"/>
      <c r="H19" s="54"/>
      <c r="I19" s="55" t="str">
        <f t="shared" si="8"/>
        <v/>
      </c>
      <c r="J19" s="55"/>
      <c r="K19" s="55"/>
      <c r="L19" s="55"/>
      <c r="M19" s="10"/>
      <c r="P19" s="10"/>
      <c r="Q19" s="10"/>
      <c r="R19" s="10"/>
    </row>
    <row r="20">
      <c r="E20" s="56" t="s">
        <v>23</v>
      </c>
      <c r="F20" s="57"/>
      <c r="G20" s="53">
        <v>1000</v>
      </c>
      <c r="H20" s="54">
        <v>0.10000000000000001</v>
      </c>
      <c r="I20" s="55">
        <f t="shared" si="8"/>
        <v>0.10000000000000001</v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97" t="s">
        <v>24</v>
      </c>
      <c r="F21" s="98"/>
      <c r="G21" s="53">
        <v>1000</v>
      </c>
      <c r="H21" s="54">
        <v>0.059999999999999998</v>
      </c>
      <c r="I21" s="55">
        <f t="shared" si="8"/>
        <v>0.059999999999999998</v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64"/>
      <c r="F22" s="64"/>
      <c r="G22" s="53"/>
      <c r="H22" s="54"/>
      <c r="I22" s="55" t="str">
        <f t="shared" si="8"/>
        <v/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0"/>
      <c r="F23" s="60"/>
      <c r="G23" s="61"/>
      <c r="H23" s="62"/>
      <c r="I23" s="63" t="str">
        <f t="shared" si="8"/>
        <v/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64"/>
      <c r="F24" s="64"/>
      <c r="G24" s="53"/>
      <c r="H24" s="54"/>
      <c r="I24" s="55" t="str">
        <f t="shared" si="8"/>
        <v/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/>
      <c r="F25" s="64"/>
      <c r="G25" s="53"/>
      <c r="H25" s="54"/>
      <c r="I25" s="55" t="str">
        <f t="shared" si="8"/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8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8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8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8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0.73599999999999999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3C0025-00A2-4181-B49D-008200B500DE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D1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46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1.171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4.5</v>
      </c>
      <c r="H4" s="16"/>
      <c r="I4" s="6"/>
      <c r="J4" s="17"/>
      <c r="K4" s="8" t="s">
        <v>4</v>
      </c>
      <c r="L4" s="9">
        <f>G10</f>
        <v>3.3289999999999997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4.5</v>
      </c>
      <c r="H6" s="23"/>
      <c r="I6" s="6"/>
      <c r="J6" s="24" t="s">
        <v>7</v>
      </c>
      <c r="K6" s="25">
        <f>G8</f>
        <v>1.171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3.3289999999999997</v>
      </c>
      <c r="L7" s="26"/>
      <c r="M7" s="10"/>
    </row>
    <row r="8">
      <c r="E8" s="14" t="s">
        <v>9</v>
      </c>
      <c r="F8" s="14"/>
      <c r="G8" s="29">
        <f>L30</f>
        <v>1.171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0.26022222222222224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3.3289999999999997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44</v>
      </c>
      <c r="F15" s="47"/>
      <c r="G15" s="48">
        <v>250</v>
      </c>
      <c r="H15" s="49">
        <v>1.8999999999999999</v>
      </c>
      <c r="I15" s="50">
        <f t="shared" ref="I15:I29" si="9">IF(H15="","",(G15/1000)*H15)</f>
        <v>0.47499999999999998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19</v>
      </c>
      <c r="F16" s="52"/>
      <c r="G16" s="53">
        <v>300</v>
      </c>
      <c r="H16" s="54">
        <v>1.3</v>
      </c>
      <c r="I16" s="55">
        <f t="shared" si="9"/>
        <v>0.39000000000000001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2" t="s">
        <v>45</v>
      </c>
      <c r="F17" s="52"/>
      <c r="G17" s="53">
        <v>2</v>
      </c>
      <c r="H17" s="54">
        <v>7</v>
      </c>
      <c r="I17" s="55">
        <f t="shared" si="9"/>
        <v>0.014</v>
      </c>
      <c r="J17" s="55"/>
      <c r="K17" s="55"/>
      <c r="L17" s="55"/>
      <c r="M17" s="10"/>
      <c r="P17" s="10"/>
      <c r="Q17" s="10"/>
      <c r="R17" s="10"/>
    </row>
    <row r="18">
      <c r="E18" s="52" t="s">
        <v>32</v>
      </c>
      <c r="F18" s="52"/>
      <c r="G18" s="53">
        <v>35</v>
      </c>
      <c r="H18" s="54">
        <v>1.2</v>
      </c>
      <c r="I18" s="55">
        <f t="shared" si="9"/>
        <v>0.042000000000000003</v>
      </c>
      <c r="J18" s="55"/>
      <c r="K18" s="55"/>
      <c r="L18" s="55"/>
      <c r="M18" s="10"/>
      <c r="P18" s="10"/>
      <c r="Q18" s="10"/>
      <c r="R18" s="10"/>
    </row>
    <row r="19">
      <c r="E19" s="52"/>
      <c r="F19" s="52"/>
      <c r="G19" s="53"/>
      <c r="H19" s="54"/>
      <c r="I19" s="55" t="str">
        <f t="shared" si="9"/>
        <v/>
      </c>
      <c r="J19" s="55"/>
      <c r="K19" s="55"/>
      <c r="L19" s="55"/>
      <c r="M19" s="10"/>
      <c r="P19" s="10"/>
      <c r="Q19" s="10"/>
      <c r="R19" s="10"/>
    </row>
    <row r="20">
      <c r="E20" s="56" t="s">
        <v>27</v>
      </c>
      <c r="F20" s="57"/>
      <c r="G20" s="53">
        <v>1000</v>
      </c>
      <c r="H20" s="54">
        <v>0.14999999999999999</v>
      </c>
      <c r="I20" s="55">
        <f t="shared" si="9"/>
        <v>0.14999999999999999</v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97" t="s">
        <v>28</v>
      </c>
      <c r="F21" s="98"/>
      <c r="G21" s="53">
        <v>1000</v>
      </c>
      <c r="H21" s="54">
        <v>0.10000000000000001</v>
      </c>
      <c r="I21" s="55">
        <f t="shared" si="9"/>
        <v>0.10000000000000001</v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64"/>
      <c r="F22" s="64"/>
      <c r="G22" s="53"/>
      <c r="H22" s="54"/>
      <c r="I22" s="55" t="str">
        <f t="shared" si="9"/>
        <v/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0"/>
      <c r="F23" s="60"/>
      <c r="G23" s="61"/>
      <c r="H23" s="62"/>
      <c r="I23" s="63" t="str">
        <f t="shared" si="9"/>
        <v/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64"/>
      <c r="F24" s="64"/>
      <c r="G24" s="53"/>
      <c r="H24" s="54"/>
      <c r="I24" s="55" t="str">
        <f t="shared" si="9"/>
        <v/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/>
      <c r="F25" s="64"/>
      <c r="G25" s="53"/>
      <c r="H25" s="54"/>
      <c r="I25" s="55" t="str">
        <f t="shared" si="9"/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9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9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9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9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1.171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DC0027-008B-44CE-AA2D-00CC001E0092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D1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47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0.90300000000000002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3.5</v>
      </c>
      <c r="H4" s="16"/>
      <c r="I4" s="6"/>
      <c r="J4" s="17"/>
      <c r="K4" s="8" t="s">
        <v>4</v>
      </c>
      <c r="L4" s="9">
        <f>G10</f>
        <v>2.597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3.5</v>
      </c>
      <c r="H6" s="23"/>
      <c r="I6" s="6"/>
      <c r="J6" s="24" t="s">
        <v>7</v>
      </c>
      <c r="K6" s="25">
        <f>G8</f>
        <v>0.90300000000000002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2.597</v>
      </c>
      <c r="L7" s="26"/>
      <c r="M7" s="10"/>
    </row>
    <row r="8">
      <c r="E8" s="14" t="s">
        <v>9</v>
      </c>
      <c r="F8" s="14"/>
      <c r="G8" s="29">
        <f>L30</f>
        <v>0.90300000000000002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0.25800000000000001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2.597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48</v>
      </c>
      <c r="F15" s="47"/>
      <c r="G15" s="48">
        <v>88</v>
      </c>
      <c r="H15" s="49">
        <v>3</v>
      </c>
      <c r="I15" s="50">
        <f t="shared" ref="I15:I29" si="10">IF(H15="","",(G15/1000)*H15)</f>
        <v>0.26400000000000001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41</v>
      </c>
      <c r="F16" s="52"/>
      <c r="G16" s="53">
        <v>64</v>
      </c>
      <c r="H16" s="54">
        <v>1.5</v>
      </c>
      <c r="I16" s="55">
        <f t="shared" si="10"/>
        <v>0.096000000000000002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2" t="s">
        <v>19</v>
      </c>
      <c r="F17" s="52"/>
      <c r="G17" s="53">
        <v>270</v>
      </c>
      <c r="H17" s="54">
        <v>1.3</v>
      </c>
      <c r="I17" s="55">
        <f t="shared" si="10"/>
        <v>0.35100000000000003</v>
      </c>
      <c r="J17" s="55"/>
      <c r="K17" s="55"/>
      <c r="L17" s="55"/>
      <c r="M17" s="10"/>
      <c r="P17" s="10"/>
      <c r="Q17" s="10"/>
      <c r="R17" s="10"/>
    </row>
    <row r="18">
      <c r="E18" s="52" t="s">
        <v>22</v>
      </c>
      <c r="F18" s="52"/>
      <c r="G18" s="53">
        <v>4</v>
      </c>
      <c r="H18" s="54">
        <v>8</v>
      </c>
      <c r="I18" s="55">
        <f t="shared" si="10"/>
        <v>0.032000000000000001</v>
      </c>
      <c r="J18" s="55"/>
      <c r="K18" s="55"/>
      <c r="L18" s="55"/>
      <c r="M18" s="10"/>
      <c r="P18" s="10"/>
      <c r="Q18" s="10"/>
      <c r="R18" s="10"/>
    </row>
    <row r="19">
      <c r="E19" s="52"/>
      <c r="F19" s="52"/>
      <c r="G19" s="53"/>
      <c r="H19" s="54"/>
      <c r="I19" s="55" t="str">
        <f t="shared" si="10"/>
        <v/>
      </c>
      <c r="J19" s="55"/>
      <c r="K19" s="55"/>
      <c r="L19" s="55"/>
      <c r="M19" s="10"/>
      <c r="P19" s="10"/>
      <c r="Q19" s="10"/>
      <c r="R19" s="10"/>
    </row>
    <row r="20">
      <c r="E20" s="56" t="s">
        <v>23</v>
      </c>
      <c r="F20" s="57"/>
      <c r="G20" s="53">
        <v>1000</v>
      </c>
      <c r="H20" s="54">
        <v>0.10000000000000001</v>
      </c>
      <c r="I20" s="55">
        <f t="shared" si="10"/>
        <v>0.10000000000000001</v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97" t="s">
        <v>24</v>
      </c>
      <c r="F21" s="98"/>
      <c r="G21" s="53">
        <v>1000</v>
      </c>
      <c r="H21" s="54">
        <v>0.059999999999999998</v>
      </c>
      <c r="I21" s="55">
        <f t="shared" si="10"/>
        <v>0.059999999999999998</v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64"/>
      <c r="F22" s="64"/>
      <c r="G22" s="53"/>
      <c r="H22" s="54"/>
      <c r="I22" s="55" t="str">
        <f t="shared" si="10"/>
        <v/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0"/>
      <c r="F23" s="60"/>
      <c r="G23" s="61"/>
      <c r="H23" s="62"/>
      <c r="I23" s="63" t="str">
        <f t="shared" si="10"/>
        <v/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64"/>
      <c r="F24" s="64"/>
      <c r="G24" s="53"/>
      <c r="H24" s="54"/>
      <c r="I24" s="55" t="str">
        <f t="shared" si="10"/>
        <v/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/>
      <c r="F25" s="64"/>
      <c r="G25" s="53"/>
      <c r="H25" s="54"/>
      <c r="I25" s="55" t="str">
        <f t="shared" si="10"/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10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10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10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10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0.90300000000000002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3F00A0-0082-47BF-BBF0-001300150035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D1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49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1.3782000000000001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4.5</v>
      </c>
      <c r="H4" s="16"/>
      <c r="I4" s="6"/>
      <c r="J4" s="17"/>
      <c r="K4" s="8" t="s">
        <v>4</v>
      </c>
      <c r="L4" s="9">
        <f>G10</f>
        <v>3.1217999999999999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4.5</v>
      </c>
      <c r="H6" s="23"/>
      <c r="I6" s="6"/>
      <c r="J6" s="24" t="s">
        <v>7</v>
      </c>
      <c r="K6" s="25">
        <f>G8</f>
        <v>1.3782000000000001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3.1217999999999999</v>
      </c>
      <c r="L7" s="26"/>
      <c r="M7" s="10"/>
    </row>
    <row r="8">
      <c r="E8" s="14" t="s">
        <v>9</v>
      </c>
      <c r="F8" s="14"/>
      <c r="G8" s="29">
        <f>L30</f>
        <v>1.3782000000000001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0.30626666666666669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3.1217999999999999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48</v>
      </c>
      <c r="F15" s="47"/>
      <c r="G15" s="48">
        <v>174</v>
      </c>
      <c r="H15" s="49">
        <v>3</v>
      </c>
      <c r="I15" s="50">
        <f t="shared" ref="I15:I29" si="11">IF(H15="","",(G15/1000)*H15)</f>
        <v>0.52200000000000002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41</v>
      </c>
      <c r="F16" s="52"/>
      <c r="G16" s="53">
        <v>114</v>
      </c>
      <c r="H16" s="54">
        <v>1.5</v>
      </c>
      <c r="I16" s="55">
        <f t="shared" si="11"/>
        <v>0.17100000000000001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2" t="s">
        <v>19</v>
      </c>
      <c r="F17" s="52"/>
      <c r="G17" s="53">
        <v>304</v>
      </c>
      <c r="H17" s="54">
        <v>1.3</v>
      </c>
      <c r="I17" s="55">
        <f t="shared" si="11"/>
        <v>0.3952</v>
      </c>
      <c r="J17" s="55"/>
      <c r="K17" s="55"/>
      <c r="L17" s="55"/>
      <c r="M17" s="10"/>
      <c r="P17" s="10"/>
      <c r="Q17" s="10"/>
      <c r="R17" s="10"/>
    </row>
    <row r="18">
      <c r="E18" s="52" t="s">
        <v>22</v>
      </c>
      <c r="F18" s="52"/>
      <c r="G18" s="53">
        <v>5</v>
      </c>
      <c r="H18" s="54">
        <v>8</v>
      </c>
      <c r="I18" s="55">
        <f t="shared" si="11"/>
        <v>0.040000000000000001</v>
      </c>
      <c r="J18" s="55"/>
      <c r="K18" s="55"/>
      <c r="L18" s="55"/>
      <c r="M18" s="10"/>
      <c r="P18" s="10"/>
      <c r="Q18" s="10"/>
      <c r="R18" s="10"/>
    </row>
    <row r="19">
      <c r="E19" s="52"/>
      <c r="F19" s="52"/>
      <c r="G19" s="53"/>
      <c r="H19" s="54"/>
      <c r="I19" s="55" t="str">
        <f t="shared" si="11"/>
        <v/>
      </c>
      <c r="J19" s="55"/>
      <c r="K19" s="55"/>
      <c r="L19" s="55"/>
      <c r="M19" s="10"/>
      <c r="P19" s="10"/>
      <c r="Q19" s="10"/>
      <c r="R19" s="10"/>
    </row>
    <row r="20">
      <c r="E20" s="56" t="s">
        <v>27</v>
      </c>
      <c r="F20" s="57"/>
      <c r="G20" s="53">
        <v>1000</v>
      </c>
      <c r="H20" s="54">
        <v>0.14999999999999999</v>
      </c>
      <c r="I20" s="55">
        <f t="shared" si="11"/>
        <v>0.14999999999999999</v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97" t="s">
        <v>28</v>
      </c>
      <c r="F21" s="98"/>
      <c r="G21" s="53">
        <v>1000</v>
      </c>
      <c r="H21" s="54">
        <v>0.10000000000000001</v>
      </c>
      <c r="I21" s="55">
        <f t="shared" si="11"/>
        <v>0.10000000000000001</v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64"/>
      <c r="F22" s="64"/>
      <c r="G22" s="53"/>
      <c r="H22" s="54"/>
      <c r="I22" s="55" t="str">
        <f t="shared" si="11"/>
        <v/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0"/>
      <c r="F23" s="60"/>
      <c r="G23" s="61"/>
      <c r="H23" s="62"/>
      <c r="I23" s="63" t="str">
        <f t="shared" si="11"/>
        <v/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64"/>
      <c r="F24" s="64"/>
      <c r="G24" s="53"/>
      <c r="H24" s="54"/>
      <c r="I24" s="55" t="str">
        <f t="shared" si="11"/>
        <v/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/>
      <c r="F25" s="64"/>
      <c r="G25" s="53"/>
      <c r="H25" s="54"/>
      <c r="I25" s="55" t="str">
        <f t="shared" si="11"/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11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11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11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11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1.3782000000000001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3B0016-00DF-465D-B577-007500F3005D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D4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50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0.63590000000000013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3.5</v>
      </c>
      <c r="H4" s="16"/>
      <c r="I4" s="6"/>
      <c r="J4" s="17"/>
      <c r="K4" s="8" t="s">
        <v>4</v>
      </c>
      <c r="L4" s="9">
        <f>G10</f>
        <v>2.8640999999999996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3.5</v>
      </c>
      <c r="H6" s="23"/>
      <c r="I6" s="6"/>
      <c r="J6" s="24" t="s">
        <v>7</v>
      </c>
      <c r="K6" s="25">
        <f>G8</f>
        <v>0.63590000000000013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2.8640999999999996</v>
      </c>
      <c r="L7" s="26"/>
      <c r="M7" s="10"/>
    </row>
    <row r="8">
      <c r="E8" s="14" t="s">
        <v>9</v>
      </c>
      <c r="F8" s="14"/>
      <c r="G8" s="29">
        <f>L30</f>
        <v>0.63590000000000013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0.18168571428571431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2.8640999999999996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51</v>
      </c>
      <c r="F15" s="47"/>
      <c r="G15" s="48">
        <v>130</v>
      </c>
      <c r="H15" s="49">
        <v>2</v>
      </c>
      <c r="I15" s="50">
        <f t="shared" ref="I15:I29" si="12">IF(H15="","",(G15/1000)*H15)</f>
        <v>0.26000000000000001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19</v>
      </c>
      <c r="F16" s="52"/>
      <c r="G16" s="53">
        <v>130</v>
      </c>
      <c r="H16" s="54">
        <v>1.3</v>
      </c>
      <c r="I16" s="55">
        <f t="shared" si="12"/>
        <v>0.16900000000000001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2" t="s">
        <v>21</v>
      </c>
      <c r="F17" s="52"/>
      <c r="G17" s="53">
        <v>25</v>
      </c>
      <c r="H17" s="54">
        <v>1.7</v>
      </c>
      <c r="I17" s="55">
        <f t="shared" si="12"/>
        <v>0.042500000000000003</v>
      </c>
      <c r="J17" s="55"/>
      <c r="K17" s="55"/>
      <c r="L17" s="55"/>
      <c r="M17" s="10"/>
      <c r="P17" s="10"/>
      <c r="Q17" s="10"/>
      <c r="R17" s="10"/>
    </row>
    <row r="18">
      <c r="E18" s="52" t="s">
        <v>52</v>
      </c>
      <c r="F18" s="52"/>
      <c r="G18" s="53">
        <v>0.20000000000000001</v>
      </c>
      <c r="H18" s="54">
        <v>22</v>
      </c>
      <c r="I18" s="55">
        <f t="shared" si="12"/>
        <v>0.0044000000000000003</v>
      </c>
      <c r="J18" s="55"/>
      <c r="K18" s="55"/>
      <c r="L18" s="55"/>
      <c r="M18" s="10"/>
      <c r="P18" s="10"/>
      <c r="Q18" s="10"/>
      <c r="R18" s="10"/>
    </row>
    <row r="19">
      <c r="E19" s="52"/>
      <c r="F19" s="52"/>
      <c r="G19" s="53"/>
      <c r="H19" s="54"/>
      <c r="I19" s="55" t="str">
        <f t="shared" si="12"/>
        <v/>
      </c>
      <c r="J19" s="55"/>
      <c r="K19" s="55"/>
      <c r="L19" s="55"/>
      <c r="M19" s="10"/>
      <c r="P19" s="10"/>
      <c r="Q19" s="10"/>
      <c r="R19" s="10"/>
    </row>
    <row r="20">
      <c r="E20" s="56" t="s">
        <v>23</v>
      </c>
      <c r="F20" s="57"/>
      <c r="G20" s="53">
        <v>1000</v>
      </c>
      <c r="H20" s="54">
        <v>0.10000000000000001</v>
      </c>
      <c r="I20" s="55">
        <f t="shared" si="12"/>
        <v>0.10000000000000001</v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97" t="s">
        <v>24</v>
      </c>
      <c r="F21" s="98"/>
      <c r="G21" s="53">
        <v>1000</v>
      </c>
      <c r="H21" s="54">
        <v>0.059999999999999998</v>
      </c>
      <c r="I21" s="55">
        <f t="shared" si="12"/>
        <v>0.059999999999999998</v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64"/>
      <c r="F22" s="64"/>
      <c r="G22" s="53"/>
      <c r="H22" s="54"/>
      <c r="I22" s="55" t="str">
        <f t="shared" si="12"/>
        <v/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0"/>
      <c r="F23" s="60"/>
      <c r="G23" s="61"/>
      <c r="H23" s="62"/>
      <c r="I23" s="63" t="str">
        <f t="shared" si="12"/>
        <v/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64"/>
      <c r="F24" s="64"/>
      <c r="G24" s="53"/>
      <c r="H24" s="54"/>
      <c r="I24" s="55" t="str">
        <f t="shared" si="12"/>
        <v/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/>
      <c r="F25" s="64"/>
      <c r="G25" s="53"/>
      <c r="H25" s="54"/>
      <c r="I25" s="55" t="str">
        <f t="shared" si="12"/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12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12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12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12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0.63590000000000013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CD0051-007C-403B-AE63-005700980094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D1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53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0.98780000000000012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4.5</v>
      </c>
      <c r="H4" s="16"/>
      <c r="I4" s="6"/>
      <c r="J4" s="17"/>
      <c r="K4" s="8" t="s">
        <v>4</v>
      </c>
      <c r="L4" s="9">
        <f>G10</f>
        <v>3.5122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4.5</v>
      </c>
      <c r="H6" s="23"/>
      <c r="I6" s="6"/>
      <c r="J6" s="24" t="s">
        <v>7</v>
      </c>
      <c r="K6" s="25">
        <f>G8</f>
        <v>0.98780000000000012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3.5122</v>
      </c>
      <c r="L7" s="26"/>
      <c r="M7" s="10"/>
    </row>
    <row r="8">
      <c r="E8" s="14" t="s">
        <v>9</v>
      </c>
      <c r="F8" s="14"/>
      <c r="G8" s="29">
        <f>L30</f>
        <v>0.98780000000000012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0.21951111111111113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3.5122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51</v>
      </c>
      <c r="F15" s="47"/>
      <c r="G15" s="48">
        <v>225</v>
      </c>
      <c r="H15" s="49">
        <v>2</v>
      </c>
      <c r="I15" s="50">
        <f t="shared" ref="I15:I29" si="13">IF(H15="","",(G15/1000)*H15)</f>
        <v>0.45000000000000001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19</v>
      </c>
      <c r="F16" s="52"/>
      <c r="G16" s="53">
        <v>164</v>
      </c>
      <c r="H16" s="54">
        <v>1.3</v>
      </c>
      <c r="I16" s="55">
        <f t="shared" si="13"/>
        <v>0.21320000000000003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2" t="s">
        <v>21</v>
      </c>
      <c r="F17" s="52"/>
      <c r="G17" s="53">
        <v>40</v>
      </c>
      <c r="H17" s="54">
        <v>1.7</v>
      </c>
      <c r="I17" s="55">
        <f t="shared" si="13"/>
        <v>0.068000000000000005</v>
      </c>
      <c r="J17" s="55"/>
      <c r="K17" s="55"/>
      <c r="L17" s="55"/>
      <c r="M17" s="10"/>
      <c r="P17" s="10"/>
      <c r="Q17" s="10"/>
      <c r="R17" s="10"/>
    </row>
    <row r="18">
      <c r="E18" s="52" t="s">
        <v>52</v>
      </c>
      <c r="F18" s="52"/>
      <c r="G18" s="53">
        <v>0.29999999999999999</v>
      </c>
      <c r="H18" s="54">
        <v>22</v>
      </c>
      <c r="I18" s="55">
        <f t="shared" si="13"/>
        <v>0.0065999999999999991</v>
      </c>
      <c r="J18" s="55"/>
      <c r="K18" s="55"/>
      <c r="L18" s="55"/>
      <c r="M18" s="10"/>
      <c r="P18" s="10"/>
      <c r="Q18" s="10"/>
      <c r="R18" s="10"/>
    </row>
    <row r="19">
      <c r="E19" s="52"/>
      <c r="F19" s="52"/>
      <c r="G19" s="53"/>
      <c r="H19" s="54"/>
      <c r="I19" s="55" t="str">
        <f t="shared" si="13"/>
        <v/>
      </c>
      <c r="J19" s="55"/>
      <c r="K19" s="55"/>
      <c r="L19" s="55"/>
      <c r="M19" s="10"/>
      <c r="P19" s="10"/>
      <c r="Q19" s="10"/>
      <c r="R19" s="10"/>
    </row>
    <row r="20">
      <c r="E20" s="56" t="s">
        <v>27</v>
      </c>
      <c r="F20" s="57"/>
      <c r="G20" s="53">
        <v>1000</v>
      </c>
      <c r="H20" s="54">
        <v>0.14999999999999999</v>
      </c>
      <c r="I20" s="55">
        <f t="shared" si="13"/>
        <v>0.14999999999999999</v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97" t="s">
        <v>28</v>
      </c>
      <c r="F21" s="98"/>
      <c r="G21" s="53">
        <v>1000</v>
      </c>
      <c r="H21" s="54">
        <v>0.10000000000000001</v>
      </c>
      <c r="I21" s="55">
        <f t="shared" si="13"/>
        <v>0.10000000000000001</v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64"/>
      <c r="F22" s="64"/>
      <c r="G22" s="53"/>
      <c r="H22" s="54"/>
      <c r="I22" s="55" t="str">
        <f t="shared" si="13"/>
        <v/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0"/>
      <c r="F23" s="60"/>
      <c r="G23" s="61"/>
      <c r="H23" s="62"/>
      <c r="I23" s="63" t="str">
        <f t="shared" si="13"/>
        <v/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64"/>
      <c r="F24" s="64"/>
      <c r="G24" s="53"/>
      <c r="H24" s="54"/>
      <c r="I24" s="55" t="str">
        <f t="shared" si="13"/>
        <v/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/>
      <c r="F25" s="64"/>
      <c r="G25" s="53"/>
      <c r="H25" s="54"/>
      <c r="I25" s="55" t="str">
        <f t="shared" si="13"/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13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13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13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13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0.98780000000000012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DF0044-0037-40A9-A8BB-0010001E009A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D1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54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0.71909999999999985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3.5</v>
      </c>
      <c r="H4" s="16"/>
      <c r="I4" s="6"/>
      <c r="J4" s="17"/>
      <c r="K4" s="8" t="s">
        <v>4</v>
      </c>
      <c r="L4" s="9">
        <f>G10</f>
        <v>2.7808999999999999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3.5</v>
      </c>
      <c r="H6" s="23"/>
      <c r="I6" s="6"/>
      <c r="J6" s="24" t="s">
        <v>7</v>
      </c>
      <c r="K6" s="25">
        <f>G8</f>
        <v>0.71909999999999985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2.7808999999999999</v>
      </c>
      <c r="L7" s="26"/>
      <c r="M7" s="10"/>
    </row>
    <row r="8">
      <c r="E8" s="14" t="s">
        <v>9</v>
      </c>
      <c r="F8" s="14"/>
      <c r="G8" s="29">
        <f>L30</f>
        <v>0.71909999999999985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0.20545714285714281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2.7808999999999999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20</v>
      </c>
      <c r="F15" s="47"/>
      <c r="G15" s="48">
        <v>144</v>
      </c>
      <c r="H15" s="49">
        <v>1.3</v>
      </c>
      <c r="I15" s="50">
        <f t="shared" ref="I15:I29" si="14">IF(H15="","",(G15/1000)*H15)</f>
        <v>0.18720000000000001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41</v>
      </c>
      <c r="F16" s="52"/>
      <c r="G16" s="53">
        <v>57</v>
      </c>
      <c r="H16" s="54">
        <v>1.5</v>
      </c>
      <c r="I16" s="55">
        <f t="shared" si="14"/>
        <v>0.085500000000000007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2" t="s">
        <v>55</v>
      </c>
      <c r="F17" s="52"/>
      <c r="G17" s="53">
        <v>104</v>
      </c>
      <c r="H17" s="54">
        <v>2.6000000000000001</v>
      </c>
      <c r="I17" s="55">
        <f t="shared" si="14"/>
        <v>0.27039999999999997</v>
      </c>
      <c r="J17" s="55"/>
      <c r="K17" s="55"/>
      <c r="L17" s="55"/>
      <c r="M17" s="10"/>
      <c r="P17" s="10"/>
      <c r="Q17" s="10"/>
      <c r="R17" s="10"/>
    </row>
    <row r="18">
      <c r="E18" s="52" t="s">
        <v>22</v>
      </c>
      <c r="F18" s="52"/>
      <c r="G18" s="53">
        <v>2</v>
      </c>
      <c r="H18" s="54">
        <v>8</v>
      </c>
      <c r="I18" s="55">
        <f t="shared" si="14"/>
        <v>0.016</v>
      </c>
      <c r="J18" s="55"/>
      <c r="K18" s="55"/>
      <c r="L18" s="55"/>
      <c r="M18" s="10"/>
      <c r="P18" s="10"/>
      <c r="Q18" s="10"/>
      <c r="R18" s="10"/>
    </row>
    <row r="19">
      <c r="E19" s="52"/>
      <c r="F19" s="52"/>
      <c r="G19" s="53"/>
      <c r="H19" s="54"/>
      <c r="I19" s="55" t="str">
        <f t="shared" si="14"/>
        <v/>
      </c>
      <c r="J19" s="55"/>
      <c r="K19" s="55"/>
      <c r="L19" s="55"/>
      <c r="M19" s="10"/>
      <c r="P19" s="10"/>
      <c r="Q19" s="10"/>
      <c r="R19" s="10"/>
    </row>
    <row r="20">
      <c r="E20" s="56" t="s">
        <v>23</v>
      </c>
      <c r="F20" s="57"/>
      <c r="G20" s="53">
        <v>1000</v>
      </c>
      <c r="H20" s="54">
        <v>0.10000000000000001</v>
      </c>
      <c r="I20" s="55">
        <f t="shared" si="14"/>
        <v>0.10000000000000001</v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97" t="s">
        <v>24</v>
      </c>
      <c r="F21" s="98"/>
      <c r="G21" s="53">
        <v>1000</v>
      </c>
      <c r="H21" s="54">
        <v>0.059999999999999998</v>
      </c>
      <c r="I21" s="55">
        <f t="shared" si="14"/>
        <v>0.059999999999999998</v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64"/>
      <c r="F22" s="64"/>
      <c r="G22" s="53"/>
      <c r="H22" s="54"/>
      <c r="I22" s="55" t="str">
        <f t="shared" si="14"/>
        <v/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0"/>
      <c r="F23" s="60"/>
      <c r="G23" s="61"/>
      <c r="H23" s="62"/>
      <c r="I23" s="63" t="str">
        <f t="shared" si="14"/>
        <v/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64"/>
      <c r="F24" s="64"/>
      <c r="G24" s="53"/>
      <c r="H24" s="54"/>
      <c r="I24" s="55" t="str">
        <f t="shared" si="14"/>
        <v/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/>
      <c r="F25" s="64"/>
      <c r="G25" s="53"/>
      <c r="H25" s="54"/>
      <c r="I25" s="55" t="str">
        <f t="shared" si="14"/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14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14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14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14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0.71909999999999985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37004B-0038-44D9-AB01-00980057004C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D1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56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1.0106000000000002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4.5</v>
      </c>
      <c r="H4" s="16"/>
      <c r="I4" s="6"/>
      <c r="J4" s="17"/>
      <c r="K4" s="8" t="s">
        <v>4</v>
      </c>
      <c r="L4" s="9">
        <f>G10</f>
        <v>3.4893999999999998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4.5</v>
      </c>
      <c r="H6" s="23"/>
      <c r="I6" s="6"/>
      <c r="J6" s="24" t="s">
        <v>7</v>
      </c>
      <c r="K6" s="25">
        <f>G8</f>
        <v>1.0106000000000002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3.4893999999999998</v>
      </c>
      <c r="L7" s="26"/>
      <c r="M7" s="10"/>
    </row>
    <row r="8">
      <c r="E8" s="14" t="s">
        <v>9</v>
      </c>
      <c r="F8" s="14"/>
      <c r="G8" s="29">
        <f>L30</f>
        <v>1.0106000000000002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0.22457777777777782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3.4893999999999998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20</v>
      </c>
      <c r="F15" s="47"/>
      <c r="G15" s="48">
        <v>168</v>
      </c>
      <c r="H15" s="49">
        <v>1.3</v>
      </c>
      <c r="I15" s="50">
        <f t="shared" ref="I15:I29" si="15">IF(H15="","",(G15/1000)*H15)</f>
        <v>0.21840000000000001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41</v>
      </c>
      <c r="F16" s="52"/>
      <c r="G16" s="53">
        <v>200</v>
      </c>
      <c r="H16" s="54">
        <v>1.5</v>
      </c>
      <c r="I16" s="55">
        <f t="shared" si="15"/>
        <v>0.30000000000000004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2" t="s">
        <v>55</v>
      </c>
      <c r="F17" s="52"/>
      <c r="G17" s="53">
        <v>87</v>
      </c>
      <c r="H17" s="54">
        <v>2.6000000000000001</v>
      </c>
      <c r="I17" s="55">
        <f t="shared" si="15"/>
        <v>0.22619999999999998</v>
      </c>
      <c r="J17" s="55"/>
      <c r="K17" s="55"/>
      <c r="L17" s="55"/>
      <c r="M17" s="10"/>
      <c r="P17" s="10"/>
      <c r="Q17" s="10"/>
      <c r="R17" s="10"/>
    </row>
    <row r="18">
      <c r="E18" s="52" t="s">
        <v>22</v>
      </c>
      <c r="F18" s="52"/>
      <c r="G18" s="53">
        <v>2</v>
      </c>
      <c r="H18" s="54">
        <v>8</v>
      </c>
      <c r="I18" s="55">
        <f t="shared" si="15"/>
        <v>0.016</v>
      </c>
      <c r="J18" s="55"/>
      <c r="K18" s="55"/>
      <c r="L18" s="55"/>
      <c r="M18" s="10"/>
      <c r="P18" s="10"/>
      <c r="Q18" s="10"/>
      <c r="R18" s="10"/>
    </row>
    <row r="19">
      <c r="E19" s="52"/>
      <c r="F19" s="52"/>
      <c r="G19" s="53"/>
      <c r="H19" s="54"/>
      <c r="I19" s="55" t="str">
        <f t="shared" si="15"/>
        <v/>
      </c>
      <c r="J19" s="55"/>
      <c r="K19" s="55"/>
      <c r="L19" s="55"/>
      <c r="M19" s="10"/>
      <c r="P19" s="10"/>
      <c r="Q19" s="10"/>
      <c r="R19" s="10"/>
    </row>
    <row r="20">
      <c r="E20" s="56" t="s">
        <v>27</v>
      </c>
      <c r="F20" s="57"/>
      <c r="G20" s="53">
        <v>1000</v>
      </c>
      <c r="H20" s="54">
        <v>0.14999999999999999</v>
      </c>
      <c r="I20" s="55">
        <f t="shared" si="15"/>
        <v>0.14999999999999999</v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97" t="s">
        <v>28</v>
      </c>
      <c r="F21" s="98"/>
      <c r="G21" s="53">
        <v>1000</v>
      </c>
      <c r="H21" s="54">
        <v>0.10000000000000001</v>
      </c>
      <c r="I21" s="55">
        <f t="shared" si="15"/>
        <v>0.10000000000000001</v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64"/>
      <c r="F22" s="64"/>
      <c r="G22" s="53"/>
      <c r="H22" s="54"/>
      <c r="I22" s="55" t="str">
        <f t="shared" si="15"/>
        <v/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0"/>
      <c r="F23" s="60"/>
      <c r="G23" s="61"/>
      <c r="H23" s="62"/>
      <c r="I23" s="63" t="str">
        <f t="shared" si="15"/>
        <v/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64"/>
      <c r="F24" s="64"/>
      <c r="G24" s="53"/>
      <c r="H24" s="54"/>
      <c r="I24" s="55" t="str">
        <f t="shared" si="15"/>
        <v/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/>
      <c r="F25" s="64"/>
      <c r="G25" s="53"/>
      <c r="H25" s="54"/>
      <c r="I25" s="55" t="str">
        <f t="shared" si="15"/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15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15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15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15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1.0106000000000002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3400C4-007B-449F-89C3-006500C0002C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D4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57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0.28749999999999998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3.5</v>
      </c>
      <c r="H4" s="16"/>
      <c r="I4" s="6"/>
      <c r="J4" s="17"/>
      <c r="K4" s="8" t="s">
        <v>4</v>
      </c>
      <c r="L4" s="9">
        <f>G10</f>
        <v>3.2124999999999999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3.5</v>
      </c>
      <c r="H6" s="23"/>
      <c r="I6" s="6"/>
      <c r="J6" s="24" t="s">
        <v>7</v>
      </c>
      <c r="K6" s="25">
        <f>G8</f>
        <v>0.28749999999999998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3.2124999999999999</v>
      </c>
      <c r="L7" s="26"/>
      <c r="M7" s="10"/>
    </row>
    <row r="8">
      <c r="E8" s="14" t="s">
        <v>9</v>
      </c>
      <c r="F8" s="14"/>
      <c r="G8" s="29">
        <f>L30</f>
        <v>0.28749999999999998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0.082142857142857142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3.2124999999999999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58</v>
      </c>
      <c r="F15" s="47"/>
      <c r="G15" s="48">
        <v>150</v>
      </c>
      <c r="H15" s="49"/>
      <c r="I15" s="50" t="str">
        <f t="shared" ref="I15:I29" si="16">IF(H15="","",(G15/1000)*H15)</f>
        <v/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59</v>
      </c>
      <c r="F16" s="52"/>
      <c r="G16" s="53">
        <v>75</v>
      </c>
      <c r="H16" s="54">
        <v>1.7</v>
      </c>
      <c r="I16" s="55">
        <f t="shared" si="16"/>
        <v>0.1275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2"/>
      <c r="F17" s="52"/>
      <c r="G17" s="53"/>
      <c r="H17" s="54"/>
      <c r="I17" s="55" t="str">
        <f t="shared" si="16"/>
        <v/>
      </c>
      <c r="J17" s="55"/>
      <c r="K17" s="55"/>
      <c r="L17" s="55"/>
      <c r="M17" s="10"/>
      <c r="P17" s="10"/>
      <c r="Q17" s="10"/>
      <c r="R17" s="10"/>
    </row>
    <row r="18">
      <c r="E18" s="56" t="s">
        <v>23</v>
      </c>
      <c r="F18" s="57"/>
      <c r="G18" s="53">
        <v>1000</v>
      </c>
      <c r="H18" s="54">
        <v>0.10000000000000001</v>
      </c>
      <c r="I18" s="55">
        <f t="shared" si="16"/>
        <v>0.10000000000000001</v>
      </c>
      <c r="J18" s="55"/>
      <c r="K18" s="55"/>
      <c r="L18" s="55"/>
      <c r="M18" s="10"/>
      <c r="P18" s="10"/>
      <c r="Q18" s="10"/>
      <c r="R18" s="10"/>
    </row>
    <row r="19">
      <c r="E19" s="97" t="s">
        <v>24</v>
      </c>
      <c r="F19" s="98"/>
      <c r="G19" s="53">
        <v>1000</v>
      </c>
      <c r="H19" s="54">
        <v>0.059999999999999998</v>
      </c>
      <c r="I19" s="55">
        <f t="shared" si="16"/>
        <v>0.059999999999999998</v>
      </c>
      <c r="J19" s="55"/>
      <c r="K19" s="55"/>
      <c r="L19" s="55"/>
      <c r="M19" s="10"/>
      <c r="P19" s="10"/>
      <c r="Q19" s="10"/>
      <c r="R19" s="10"/>
    </row>
    <row r="20">
      <c r="E20" s="52"/>
      <c r="F20" s="52"/>
      <c r="G20" s="53"/>
      <c r="H20" s="54"/>
      <c r="I20" s="55" t="str">
        <f t="shared" si="16"/>
        <v/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52"/>
      <c r="F21" s="52"/>
      <c r="G21" s="53"/>
      <c r="H21" s="54"/>
      <c r="I21" s="55" t="str">
        <f t="shared" si="16"/>
        <v/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64"/>
      <c r="F22" s="64"/>
      <c r="G22" s="53"/>
      <c r="H22" s="54"/>
      <c r="I22" s="55" t="str">
        <f t="shared" si="16"/>
        <v/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0"/>
      <c r="F23" s="60"/>
      <c r="G23" s="61"/>
      <c r="H23" s="62"/>
      <c r="I23" s="63" t="str">
        <f t="shared" si="16"/>
        <v/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64"/>
      <c r="F24" s="64"/>
      <c r="G24" s="53"/>
      <c r="H24" s="54"/>
      <c r="I24" s="55" t="str">
        <f t="shared" si="16"/>
        <v/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/>
      <c r="F25" s="64"/>
      <c r="G25" s="53"/>
      <c r="H25" s="54"/>
      <c r="I25" s="55" t="str">
        <f t="shared" si="16"/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16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16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16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16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0.28749999999999998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32001C-009B-4298-88A0-0049001B0014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D1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60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0.42000000000000004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4.5</v>
      </c>
      <c r="H4" s="16"/>
      <c r="I4" s="6"/>
      <c r="J4" s="17"/>
      <c r="K4" s="8" t="s">
        <v>4</v>
      </c>
      <c r="L4" s="9">
        <f>G10</f>
        <v>4.0800000000000001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4.5</v>
      </c>
      <c r="H6" s="23"/>
      <c r="I6" s="6"/>
      <c r="J6" s="24" t="s">
        <v>7</v>
      </c>
      <c r="K6" s="25">
        <f>G8</f>
        <v>0.42000000000000004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4.0800000000000001</v>
      </c>
      <c r="L7" s="26"/>
      <c r="M7" s="10"/>
    </row>
    <row r="8">
      <c r="E8" s="14" t="s">
        <v>9</v>
      </c>
      <c r="F8" s="14"/>
      <c r="G8" s="29">
        <f>L30</f>
        <v>0.42000000000000004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0.093333333333333338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4.0800000000000001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58</v>
      </c>
      <c r="F15" s="47"/>
      <c r="G15" s="48">
        <v>207</v>
      </c>
      <c r="H15" s="49"/>
      <c r="I15" s="50" t="str">
        <f t="shared" ref="I15:I29" si="17">IF(H15="","",(G15/1000)*H15)</f>
        <v/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59</v>
      </c>
      <c r="F16" s="52"/>
      <c r="G16" s="53">
        <v>100</v>
      </c>
      <c r="H16" s="54">
        <v>1.7</v>
      </c>
      <c r="I16" s="55">
        <f t="shared" si="17"/>
        <v>0.17000000000000001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2"/>
      <c r="F17" s="52"/>
      <c r="G17" s="53"/>
      <c r="H17" s="54"/>
      <c r="I17" s="55" t="str">
        <f t="shared" si="17"/>
        <v/>
      </c>
      <c r="J17" s="55"/>
      <c r="K17" s="55"/>
      <c r="L17" s="55"/>
      <c r="M17" s="10"/>
      <c r="P17" s="10"/>
      <c r="Q17" s="10"/>
      <c r="R17" s="10"/>
    </row>
    <row r="18">
      <c r="E18" s="56" t="s">
        <v>27</v>
      </c>
      <c r="F18" s="57"/>
      <c r="G18" s="53">
        <v>1000</v>
      </c>
      <c r="H18" s="54">
        <v>0.14999999999999999</v>
      </c>
      <c r="I18" s="55">
        <f t="shared" si="17"/>
        <v>0.14999999999999999</v>
      </c>
      <c r="J18" s="55"/>
      <c r="K18" s="55"/>
      <c r="L18" s="55"/>
      <c r="M18" s="10"/>
      <c r="P18" s="10"/>
      <c r="Q18" s="10"/>
      <c r="R18" s="10"/>
    </row>
    <row r="19">
      <c r="E19" s="97" t="s">
        <v>28</v>
      </c>
      <c r="F19" s="98"/>
      <c r="G19" s="53">
        <v>1000</v>
      </c>
      <c r="H19" s="54">
        <v>0.10000000000000001</v>
      </c>
      <c r="I19" s="55">
        <f t="shared" si="17"/>
        <v>0.10000000000000001</v>
      </c>
      <c r="J19" s="55"/>
      <c r="K19" s="55"/>
      <c r="L19" s="55"/>
      <c r="M19" s="10"/>
      <c r="P19" s="10"/>
      <c r="Q19" s="10"/>
      <c r="R19" s="10"/>
    </row>
    <row r="20">
      <c r="E20" s="52"/>
      <c r="F20" s="52"/>
      <c r="G20" s="53"/>
      <c r="H20" s="54"/>
      <c r="I20" s="55" t="str">
        <f t="shared" si="17"/>
        <v/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52"/>
      <c r="F21" s="52"/>
      <c r="G21" s="53"/>
      <c r="H21" s="54"/>
      <c r="I21" s="55" t="str">
        <f t="shared" si="17"/>
        <v/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64"/>
      <c r="F22" s="64"/>
      <c r="G22" s="53"/>
      <c r="H22" s="54"/>
      <c r="I22" s="55" t="str">
        <f t="shared" si="17"/>
        <v/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0"/>
      <c r="F23" s="60"/>
      <c r="G23" s="61"/>
      <c r="H23" s="62"/>
      <c r="I23" s="63" t="str">
        <f t="shared" si="17"/>
        <v/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64"/>
      <c r="F24" s="64"/>
      <c r="G24" s="53"/>
      <c r="H24" s="54"/>
      <c r="I24" s="55" t="str">
        <f t="shared" si="17"/>
        <v/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/>
      <c r="F25" s="64"/>
      <c r="G25" s="53"/>
      <c r="H25" s="54"/>
      <c r="I25" s="55" t="str">
        <f t="shared" si="17"/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17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17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17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17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0.42000000000000004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B00041-00DF-4863-AF0C-009B002C00B9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D1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61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2.3130000000000002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5</v>
      </c>
      <c r="H4" s="16"/>
      <c r="I4" s="6"/>
      <c r="J4" s="17"/>
      <c r="K4" s="8" t="s">
        <v>4</v>
      </c>
      <c r="L4" s="9">
        <f>G10</f>
        <v>2.6869999999999998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5</v>
      </c>
      <c r="H6" s="23"/>
      <c r="I6" s="6"/>
      <c r="J6" s="24" t="s">
        <v>7</v>
      </c>
      <c r="K6" s="25">
        <f>G8</f>
        <v>2.3130000000000002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2.6869999999999998</v>
      </c>
      <c r="L7" s="26"/>
      <c r="M7" s="10"/>
    </row>
    <row r="8">
      <c r="E8" s="14" t="s">
        <v>9</v>
      </c>
      <c r="F8" s="14"/>
      <c r="G8" s="29">
        <f>L30</f>
        <v>2.3130000000000002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0.46260000000000001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2.6869999999999998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62</v>
      </c>
      <c r="F15" s="47"/>
      <c r="G15" s="48">
        <v>100</v>
      </c>
      <c r="H15" s="49">
        <v>15.5</v>
      </c>
      <c r="I15" s="50">
        <f t="shared" ref="I15:I29" si="18">IF(H15="","",(G15/1000)*H15)</f>
        <v>1.55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59</v>
      </c>
      <c r="F16" s="52"/>
      <c r="G16" s="53">
        <v>140</v>
      </c>
      <c r="H16" s="54">
        <v>1.7</v>
      </c>
      <c r="I16" s="55">
        <f t="shared" si="18"/>
        <v>0.23800000000000002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2" t="s">
        <v>63</v>
      </c>
      <c r="F17" s="52"/>
      <c r="G17" s="53">
        <v>125</v>
      </c>
      <c r="H17" s="54">
        <v>2.2000000000000002</v>
      </c>
      <c r="I17" s="55">
        <f t="shared" si="18"/>
        <v>0.27500000000000002</v>
      </c>
      <c r="J17" s="55"/>
      <c r="K17" s="55"/>
      <c r="L17" s="55"/>
      <c r="M17" s="10"/>
      <c r="P17" s="10"/>
      <c r="Q17" s="10"/>
      <c r="R17" s="10"/>
    </row>
    <row r="18">
      <c r="E18" s="52"/>
      <c r="F18" s="52"/>
      <c r="G18" s="53"/>
      <c r="H18" s="54"/>
      <c r="I18" s="55" t="str">
        <f t="shared" si="18"/>
        <v/>
      </c>
      <c r="J18" s="55"/>
      <c r="K18" s="55"/>
      <c r="L18" s="55"/>
      <c r="M18" s="10"/>
      <c r="P18" s="10"/>
      <c r="Q18" s="10"/>
      <c r="R18" s="10"/>
    </row>
    <row r="19">
      <c r="E19" s="56" t="s">
        <v>27</v>
      </c>
      <c r="F19" s="57"/>
      <c r="G19" s="53">
        <v>1000</v>
      </c>
      <c r="H19" s="54">
        <v>0.14999999999999999</v>
      </c>
      <c r="I19" s="55">
        <f t="shared" si="18"/>
        <v>0.14999999999999999</v>
      </c>
      <c r="J19" s="55"/>
      <c r="K19" s="55"/>
      <c r="L19" s="55"/>
      <c r="M19" s="10"/>
      <c r="P19" s="10"/>
      <c r="Q19" s="10"/>
      <c r="R19" s="10"/>
    </row>
    <row r="20">
      <c r="E20" s="97" t="s">
        <v>28</v>
      </c>
      <c r="F20" s="98"/>
      <c r="G20" s="53">
        <v>1000</v>
      </c>
      <c r="H20" s="54">
        <v>0.10000000000000001</v>
      </c>
      <c r="I20" s="55">
        <f t="shared" si="18"/>
        <v>0.10000000000000001</v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52"/>
      <c r="F21" s="52"/>
      <c r="G21" s="53"/>
      <c r="H21" s="54"/>
      <c r="I21" s="55" t="str">
        <f t="shared" si="18"/>
        <v/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64"/>
      <c r="F22" s="64"/>
      <c r="G22" s="53"/>
      <c r="H22" s="54"/>
      <c r="I22" s="55" t="str">
        <f t="shared" si="18"/>
        <v/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0"/>
      <c r="F23" s="60"/>
      <c r="G23" s="61"/>
      <c r="H23" s="62"/>
      <c r="I23" s="63" t="str">
        <f t="shared" si="18"/>
        <v/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64"/>
      <c r="F24" s="64"/>
      <c r="G24" s="53"/>
      <c r="H24" s="54"/>
      <c r="I24" s="55" t="str">
        <f t="shared" si="18"/>
        <v/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/>
      <c r="F25" s="64"/>
      <c r="G25" s="53"/>
      <c r="H25" s="54"/>
      <c r="I25" s="55" t="str">
        <f t="shared" si="18"/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18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18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18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18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2.3130000000000002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3E0047-0007-4412-BE76-00BC00DA0037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D1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64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 t="str">
        <f>G8</f>
        <v/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/>
      <c r="H4" s="16"/>
      <c r="I4" s="6"/>
      <c r="J4" s="17"/>
      <c r="K4" s="8" t="s">
        <v>4</v>
      </c>
      <c r="L4" s="9" t="str">
        <f>G10</f>
        <v/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0</v>
      </c>
      <c r="H6" s="23"/>
      <c r="I6" s="6"/>
      <c r="J6" s="24" t="s">
        <v>7</v>
      </c>
      <c r="K6" s="25" t="str">
        <f>G8</f>
        <v/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 t="str">
        <f>G10</f>
        <v/>
      </c>
      <c r="L7" s="26"/>
      <c r="M7" s="10"/>
    </row>
    <row r="8">
      <c r="E8" s="14" t="s">
        <v>9</v>
      </c>
      <c r="F8" s="14"/>
      <c r="G8" s="29" t="str">
        <f>L30</f>
        <v/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 t="str">
        <f>IF(G8="","",IF(ISBLANK(G6),"",G8/G6))</f>
        <v/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 t="str">
        <f>IF(G8="","",G6-G8)</f>
        <v/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20</v>
      </c>
      <c r="F15" s="47"/>
      <c r="G15" s="48"/>
      <c r="H15" s="49">
        <v>1.3</v>
      </c>
      <c r="I15" s="50">
        <f t="shared" ref="I15:I29" si="19">IF(H15="","",(G15/1000)*H15)</f>
        <v>0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32</v>
      </c>
      <c r="F16" s="52"/>
      <c r="G16" s="53"/>
      <c r="H16" s="54">
        <v>1.2</v>
      </c>
      <c r="I16" s="55">
        <f t="shared" si="19"/>
        <v>0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2"/>
      <c r="F17" s="52"/>
      <c r="G17" s="53"/>
      <c r="H17" s="54"/>
      <c r="I17" s="55" t="str">
        <f t="shared" si="19"/>
        <v/>
      </c>
      <c r="J17" s="55"/>
      <c r="K17" s="55"/>
      <c r="L17" s="55"/>
      <c r="M17" s="10"/>
      <c r="P17" s="10"/>
      <c r="Q17" s="10"/>
      <c r="R17" s="10"/>
    </row>
    <row r="18">
      <c r="E18" s="52"/>
      <c r="F18" s="52"/>
      <c r="G18" s="53"/>
      <c r="H18" s="54"/>
      <c r="I18" s="55" t="str">
        <f t="shared" si="19"/>
        <v/>
      </c>
      <c r="J18" s="55"/>
      <c r="K18" s="55"/>
      <c r="L18" s="55"/>
      <c r="M18" s="10"/>
      <c r="P18" s="10"/>
      <c r="Q18" s="10"/>
      <c r="R18" s="10"/>
    </row>
    <row r="19">
      <c r="E19" s="52"/>
      <c r="F19" s="52"/>
      <c r="G19" s="53"/>
      <c r="H19" s="54"/>
      <c r="I19" s="55" t="str">
        <f t="shared" si="19"/>
        <v/>
      </c>
      <c r="J19" s="55"/>
      <c r="K19" s="55"/>
      <c r="L19" s="55"/>
      <c r="M19" s="10"/>
      <c r="P19" s="10"/>
      <c r="Q19" s="10"/>
      <c r="R19" s="10"/>
    </row>
    <row r="20">
      <c r="E20" s="52"/>
      <c r="F20" s="52"/>
      <c r="G20" s="53"/>
      <c r="H20" s="54"/>
      <c r="I20" s="55" t="str">
        <f t="shared" si="19"/>
        <v/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52"/>
      <c r="F21" s="52"/>
      <c r="G21" s="53"/>
      <c r="H21" s="54"/>
      <c r="I21" s="55" t="str">
        <f t="shared" si="19"/>
        <v/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64"/>
      <c r="F22" s="64"/>
      <c r="G22" s="53"/>
      <c r="H22" s="54"/>
      <c r="I22" s="55" t="str">
        <f t="shared" si="19"/>
        <v/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0"/>
      <c r="F23" s="60"/>
      <c r="G23" s="61"/>
      <c r="H23" s="62"/>
      <c r="I23" s="63" t="str">
        <f t="shared" si="19"/>
        <v/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64"/>
      <c r="F24" s="64"/>
      <c r="G24" s="53"/>
      <c r="H24" s="54"/>
      <c r="I24" s="55" t="str">
        <f t="shared" si="19"/>
        <v/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/>
      <c r="F25" s="64"/>
      <c r="G25" s="53"/>
      <c r="H25" s="54"/>
      <c r="I25" s="55" t="str">
        <f t="shared" si="19"/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19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19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19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19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 t="str">
        <f>IF(SUM(I15:I29)=0,"",SUM(I15:I29))</f>
        <v/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3C009B-008C-4B28-ADEE-00C700AD00C8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B14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65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1.3072000000000001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3.8999999999999999</v>
      </c>
      <c r="H4" s="16"/>
      <c r="I4" s="6"/>
      <c r="J4" s="17"/>
      <c r="K4" s="8" t="s">
        <v>4</v>
      </c>
      <c r="L4" s="9">
        <f>G10</f>
        <v>2.5927999999999995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3.8999999999999999</v>
      </c>
      <c r="H6" s="23"/>
      <c r="I6" s="6"/>
      <c r="J6" s="24" t="s">
        <v>7</v>
      </c>
      <c r="K6" s="25">
        <f>G8</f>
        <v>1.3072000000000001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2.5927999999999995</v>
      </c>
      <c r="L7" s="26"/>
      <c r="M7" s="10"/>
    </row>
    <row r="8">
      <c r="E8" s="14" t="s">
        <v>9</v>
      </c>
      <c r="F8" s="14"/>
      <c r="G8" s="29">
        <f>L30</f>
        <v>1.3072000000000001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0.3351794871794872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2.5927999999999995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66</v>
      </c>
      <c r="F15" s="47"/>
      <c r="G15" s="48">
        <v>110</v>
      </c>
      <c r="H15" s="49">
        <v>4.7699999999999996</v>
      </c>
      <c r="I15" s="50">
        <f t="shared" ref="I15:I29" si="20">IF(H15="","",(G15/1000)*H15)</f>
        <v>0.52469999999999994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67</v>
      </c>
      <c r="F16" s="52"/>
      <c r="G16" s="53">
        <v>45</v>
      </c>
      <c r="H16" s="54">
        <v>3.2999999999999998</v>
      </c>
      <c r="I16" s="55">
        <f t="shared" si="20"/>
        <v>0.14849999999999999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2" t="s">
        <v>68</v>
      </c>
      <c r="F17" s="52"/>
      <c r="G17" s="53">
        <v>13</v>
      </c>
      <c r="H17" s="54"/>
      <c r="I17" s="55" t="str">
        <f t="shared" si="20"/>
        <v/>
      </c>
      <c r="J17" s="55"/>
      <c r="K17" s="55"/>
      <c r="L17" s="55"/>
      <c r="M17" s="10"/>
      <c r="P17" s="10"/>
      <c r="Q17" s="10"/>
      <c r="R17" s="10"/>
    </row>
    <row r="18">
      <c r="E18" s="52" t="s">
        <v>69</v>
      </c>
      <c r="F18" s="52"/>
      <c r="G18" s="53">
        <v>35</v>
      </c>
      <c r="H18" s="54">
        <v>12</v>
      </c>
      <c r="I18" s="55">
        <f t="shared" si="20"/>
        <v>0.42000000000000004</v>
      </c>
      <c r="J18" s="55"/>
      <c r="K18" s="55"/>
      <c r="L18" s="55"/>
      <c r="M18" s="10"/>
      <c r="P18" s="10"/>
      <c r="Q18" s="10"/>
      <c r="R18" s="10"/>
    </row>
    <row r="19">
      <c r="E19" s="52" t="s">
        <v>70</v>
      </c>
      <c r="F19" s="52"/>
      <c r="G19" s="53">
        <v>23</v>
      </c>
      <c r="H19" s="54">
        <v>1.3</v>
      </c>
      <c r="I19" s="55">
        <f t="shared" si="20"/>
        <v>0.029899999999999999</v>
      </c>
      <c r="J19" s="55"/>
      <c r="K19" s="55"/>
      <c r="L19" s="55"/>
      <c r="M19" s="10"/>
      <c r="P19" s="10"/>
      <c r="Q19" s="10"/>
      <c r="R19" s="10"/>
    </row>
    <row r="20">
      <c r="E20" s="52" t="s">
        <v>71</v>
      </c>
      <c r="F20" s="52"/>
      <c r="G20" s="53">
        <v>6</v>
      </c>
      <c r="H20" s="54">
        <v>3.5</v>
      </c>
      <c r="I20" s="55">
        <f t="shared" si="20"/>
        <v>0.021000000000000001</v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52" t="s">
        <v>72</v>
      </c>
      <c r="F21" s="52"/>
      <c r="G21" s="53">
        <v>0.5</v>
      </c>
      <c r="H21" s="54">
        <v>35</v>
      </c>
      <c r="I21" s="55">
        <f t="shared" si="20"/>
        <v>0.017500000000000002</v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64" t="s">
        <v>73</v>
      </c>
      <c r="F22" s="64"/>
      <c r="G22" s="53">
        <v>12</v>
      </c>
      <c r="H22" s="54">
        <v>1.3</v>
      </c>
      <c r="I22" s="55">
        <f t="shared" si="20"/>
        <v>0.015600000000000001</v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0"/>
      <c r="F23" s="60"/>
      <c r="G23" s="61"/>
      <c r="H23" s="62"/>
      <c r="I23" s="63" t="str">
        <f t="shared" si="20"/>
        <v/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64" t="s">
        <v>74</v>
      </c>
      <c r="F24" s="64"/>
      <c r="G24" s="53">
        <v>1000</v>
      </c>
      <c r="H24" s="54">
        <v>0.050000000000000003</v>
      </c>
      <c r="I24" s="55">
        <f t="shared" si="20"/>
        <v>0.050000000000000003</v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 t="s">
        <v>75</v>
      </c>
      <c r="F25" s="64"/>
      <c r="G25" s="53">
        <v>1000</v>
      </c>
      <c r="H25" s="54">
        <v>0.080000000000000002</v>
      </c>
      <c r="I25" s="55">
        <f t="shared" si="20"/>
        <v>0.080000000000000002</v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20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20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20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20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1.3072000000000001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390072-00A7-4780-99CC-008B00E500A7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76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0.67219999999999991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3.8999999999999999</v>
      </c>
      <c r="H4" s="16"/>
      <c r="I4" s="6"/>
      <c r="J4" s="17"/>
      <c r="K4" s="8" t="s">
        <v>4</v>
      </c>
      <c r="L4" s="9">
        <f>G10</f>
        <v>3.2278000000000002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3.8999999999999999</v>
      </c>
      <c r="H6" s="23"/>
      <c r="I6" s="6"/>
      <c r="J6" s="24" t="s">
        <v>7</v>
      </c>
      <c r="K6" s="25">
        <f>G8</f>
        <v>0.67219999999999991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3.2278000000000002</v>
      </c>
      <c r="L7" s="26"/>
      <c r="M7" s="10"/>
    </row>
    <row r="8">
      <c r="E8" s="14" t="s">
        <v>9</v>
      </c>
      <c r="F8" s="14"/>
      <c r="G8" s="29">
        <f>L30</f>
        <v>0.67219999999999991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0.17235897435897435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3.2278000000000002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66</v>
      </c>
      <c r="F15" s="47"/>
      <c r="G15" s="48">
        <v>110</v>
      </c>
      <c r="H15" s="49">
        <v>4.7699999999999996</v>
      </c>
      <c r="I15" s="50">
        <f t="shared" ref="I15:I29" si="21">IF(H15="","",(G15/1000)*H15)</f>
        <v>0.52469999999999994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77</v>
      </c>
      <c r="F16" s="52"/>
      <c r="G16" s="53">
        <v>120</v>
      </c>
      <c r="H16" s="54"/>
      <c r="I16" s="55" t="str">
        <f t="shared" si="21"/>
        <v/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2" t="s">
        <v>78</v>
      </c>
      <c r="F17" s="52"/>
      <c r="G17" s="53">
        <v>2</v>
      </c>
      <c r="H17" s="54"/>
      <c r="I17" s="55" t="str">
        <f t="shared" si="21"/>
        <v/>
      </c>
      <c r="J17" s="55"/>
      <c r="K17" s="55"/>
      <c r="L17" s="55"/>
      <c r="M17" s="10"/>
      <c r="P17" s="10"/>
      <c r="Q17" s="10"/>
      <c r="R17" s="10"/>
    </row>
    <row r="18">
      <c r="E18" s="56" t="s">
        <v>72</v>
      </c>
      <c r="F18" s="57"/>
      <c r="G18" s="53">
        <v>0.5</v>
      </c>
      <c r="H18" s="54">
        <v>35</v>
      </c>
      <c r="I18" s="55">
        <f t="shared" si="21"/>
        <v>0.017500000000000002</v>
      </c>
      <c r="J18" s="55"/>
      <c r="K18" s="55"/>
      <c r="L18" s="55"/>
      <c r="M18" s="10"/>
      <c r="P18" s="10"/>
      <c r="Q18" s="10"/>
      <c r="R18" s="10"/>
    </row>
    <row r="19">
      <c r="E19" s="52"/>
      <c r="F19" s="52"/>
      <c r="G19" s="53"/>
      <c r="H19" s="54"/>
      <c r="I19" s="55" t="str">
        <f t="shared" si="21"/>
        <v/>
      </c>
      <c r="J19" s="55"/>
      <c r="K19" s="55"/>
      <c r="L19" s="55"/>
      <c r="M19" s="10"/>
      <c r="P19" s="10"/>
      <c r="Q19" s="10"/>
      <c r="R19" s="10"/>
    </row>
    <row r="20">
      <c r="E20" s="97" t="s">
        <v>74</v>
      </c>
      <c r="F20" s="98"/>
      <c r="G20" s="53">
        <v>1000</v>
      </c>
      <c r="H20" s="54">
        <v>0.050000000000000003</v>
      </c>
      <c r="I20" s="55">
        <f t="shared" si="21"/>
        <v>0.050000000000000003</v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97" t="s">
        <v>75</v>
      </c>
      <c r="F21" s="98"/>
      <c r="G21" s="53">
        <v>1000</v>
      </c>
      <c r="H21" s="54">
        <v>0.080000000000000002</v>
      </c>
      <c r="I21" s="55">
        <f t="shared" si="21"/>
        <v>0.080000000000000002</v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64"/>
      <c r="F22" s="64"/>
      <c r="G22" s="53"/>
      <c r="H22" s="54"/>
      <c r="I22" s="55" t="str">
        <f t="shared" si="21"/>
        <v/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0"/>
      <c r="F23" s="60"/>
      <c r="G23" s="61"/>
      <c r="H23" s="62"/>
      <c r="I23" s="63" t="str">
        <f t="shared" si="21"/>
        <v/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64"/>
      <c r="F24" s="64"/>
      <c r="G24" s="53"/>
      <c r="H24" s="54"/>
      <c r="I24" s="55" t="str">
        <f t="shared" si="21"/>
        <v/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/>
      <c r="F25" s="64"/>
      <c r="G25" s="53"/>
      <c r="H25" s="54"/>
      <c r="I25" s="55" t="str">
        <f t="shared" si="21"/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21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21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21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21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0.67219999999999991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2300E7-00DD-4FEC-8C64-009B000D00D3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B5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79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1.2106000000000001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3.8999999999999999</v>
      </c>
      <c r="H4" s="16"/>
      <c r="I4" s="6"/>
      <c r="J4" s="17"/>
      <c r="K4" s="8" t="s">
        <v>4</v>
      </c>
      <c r="L4" s="9">
        <f>G10</f>
        <v>2.6894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3.8999999999999999</v>
      </c>
      <c r="H6" s="23"/>
      <c r="I6" s="6"/>
      <c r="J6" s="24" t="s">
        <v>7</v>
      </c>
      <c r="K6" s="25">
        <f>G8</f>
        <v>1.2106000000000001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2.6894</v>
      </c>
      <c r="L7" s="26"/>
      <c r="M7" s="10"/>
    </row>
    <row r="8">
      <c r="E8" s="14" t="s">
        <v>9</v>
      </c>
      <c r="F8" s="14"/>
      <c r="G8" s="29">
        <f>L30</f>
        <v>1.2106000000000001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0.31041025641025644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2.6894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66</v>
      </c>
      <c r="F15" s="47"/>
      <c r="G15" s="48">
        <v>110</v>
      </c>
      <c r="H15" s="49">
        <v>4.7699999999999996</v>
      </c>
      <c r="I15" s="50">
        <f t="shared" ref="I15:I29" si="22">IF(H15="","",(G15/1000)*H15)</f>
        <v>0.52469999999999994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67</v>
      </c>
      <c r="F16" s="52"/>
      <c r="G16" s="53">
        <v>60</v>
      </c>
      <c r="H16" s="54">
        <v>3.2999999999999998</v>
      </c>
      <c r="I16" s="55">
        <f t="shared" si="22"/>
        <v>0.19799999999999998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2" t="s">
        <v>80</v>
      </c>
      <c r="F17" s="52"/>
      <c r="G17" s="53">
        <v>60</v>
      </c>
      <c r="H17" s="54">
        <v>4.0899999999999999</v>
      </c>
      <c r="I17" s="55">
        <f t="shared" si="22"/>
        <v>0.24539999999999998</v>
      </c>
      <c r="J17" s="55"/>
      <c r="K17" s="55"/>
      <c r="L17" s="55"/>
      <c r="M17" s="10"/>
      <c r="P17" s="10"/>
      <c r="Q17" s="10"/>
      <c r="R17" s="10"/>
    </row>
    <row r="18">
      <c r="E18" s="56" t="s">
        <v>81</v>
      </c>
      <c r="F18" s="57"/>
      <c r="G18" s="53">
        <v>17</v>
      </c>
      <c r="H18" s="54">
        <v>3</v>
      </c>
      <c r="I18" s="55">
        <f t="shared" si="22"/>
        <v>0.051000000000000004</v>
      </c>
      <c r="J18" s="55"/>
      <c r="K18" s="55"/>
      <c r="L18" s="55"/>
      <c r="M18" s="10"/>
      <c r="P18" s="10"/>
      <c r="Q18" s="10"/>
      <c r="R18" s="10"/>
    </row>
    <row r="19">
      <c r="E19" s="52" t="s">
        <v>73</v>
      </c>
      <c r="F19" s="52"/>
      <c r="G19" s="53">
        <v>15</v>
      </c>
      <c r="H19" s="54">
        <v>1.3</v>
      </c>
      <c r="I19" s="55">
        <f t="shared" si="22"/>
        <v>0.0195</v>
      </c>
      <c r="J19" s="55"/>
      <c r="K19" s="55"/>
      <c r="L19" s="55"/>
      <c r="M19" s="10"/>
      <c r="P19" s="10"/>
      <c r="Q19" s="10"/>
      <c r="R19" s="10"/>
    </row>
    <row r="20">
      <c r="E20" s="52" t="s">
        <v>72</v>
      </c>
      <c r="F20" s="52"/>
      <c r="G20" s="53">
        <v>0.5</v>
      </c>
      <c r="H20" s="54">
        <v>35</v>
      </c>
      <c r="I20" s="55">
        <f t="shared" si="22"/>
        <v>0.017500000000000002</v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52"/>
      <c r="F21" s="52"/>
      <c r="G21" s="53"/>
      <c r="H21" s="54"/>
      <c r="I21" s="55" t="str">
        <f t="shared" si="22"/>
        <v/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64" t="s">
        <v>71</v>
      </c>
      <c r="F22" s="64"/>
      <c r="G22" s="53">
        <v>7</v>
      </c>
      <c r="H22" s="54">
        <v>3.5</v>
      </c>
      <c r="I22" s="55">
        <f t="shared" si="22"/>
        <v>0.024500000000000001</v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0"/>
      <c r="F23" s="60"/>
      <c r="G23" s="61"/>
      <c r="H23" s="62"/>
      <c r="I23" s="63" t="str">
        <f t="shared" si="22"/>
        <v/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58" t="s">
        <v>74</v>
      </c>
      <c r="F24" s="59"/>
      <c r="G24" s="53">
        <v>1000</v>
      </c>
      <c r="H24" s="54">
        <v>0.050000000000000003</v>
      </c>
      <c r="I24" s="55">
        <f t="shared" si="22"/>
        <v>0.050000000000000003</v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58" t="s">
        <v>75</v>
      </c>
      <c r="F25" s="59"/>
      <c r="G25" s="53">
        <v>1000</v>
      </c>
      <c r="H25" s="54">
        <v>0.080000000000000002</v>
      </c>
      <c r="I25" s="55">
        <f t="shared" si="22"/>
        <v>0.080000000000000002</v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22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22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22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22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1.2106000000000001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720008-007B-4CAA-B49B-003400A300B7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C13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82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 t="e">
        <f>G8</f>
        <v>#VALUE!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3.8999999999999999</v>
      </c>
      <c r="H4" s="16"/>
      <c r="I4" s="6"/>
      <c r="J4" s="17"/>
      <c r="K4" s="8" t="s">
        <v>4</v>
      </c>
      <c r="L4" s="9" t="e">
        <f>G10</f>
        <v>#VALUE!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3.8999999999999999</v>
      </c>
      <c r="H6" s="23"/>
      <c r="I6" s="6"/>
      <c r="J6" s="24" t="s">
        <v>7</v>
      </c>
      <c r="K6" s="25" t="e">
        <f>G8</f>
        <v>#VALUE!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 t="e">
        <f>G10</f>
        <v>#VALUE!</v>
      </c>
      <c r="L7" s="26"/>
      <c r="M7" s="10"/>
    </row>
    <row r="8">
      <c r="E8" s="14" t="s">
        <v>9</v>
      </c>
      <c r="F8" s="14"/>
      <c r="G8" s="29" t="e">
        <f>L30</f>
        <v>#VALUE!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 t="e">
        <f>IF(G8="","",IF(ISBLANK(G6),"",G8/G6))</f>
        <v>#VALUE!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 t="e">
        <f>IF(G8="","",G6-G8)</f>
        <v>#VALUE!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66</v>
      </c>
      <c r="F15" s="47"/>
      <c r="G15" s="48">
        <v>110</v>
      </c>
      <c r="H15" s="49">
        <v>4.7699999999999996</v>
      </c>
      <c r="I15" s="50">
        <f t="shared" ref="I15:I29" si="23">IF(H15="","",(G15/1000)*H15)</f>
        <v>0.52469999999999994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67</v>
      </c>
      <c r="F16" s="52"/>
      <c r="G16" s="53" t="s">
        <v>83</v>
      </c>
      <c r="H16" s="54">
        <v>3.2999999999999998</v>
      </c>
      <c r="I16" s="55" t="e">
        <f t="shared" si="23"/>
        <v>#VALUE!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2" t="s">
        <v>84</v>
      </c>
      <c r="F17" s="52"/>
      <c r="G17" s="53"/>
      <c r="H17" s="54">
        <v>4</v>
      </c>
      <c r="I17" s="55">
        <f t="shared" si="23"/>
        <v>0</v>
      </c>
      <c r="J17" s="55"/>
      <c r="K17" s="55"/>
      <c r="L17" s="55"/>
      <c r="M17" s="10"/>
      <c r="P17" s="10"/>
      <c r="Q17" s="10"/>
      <c r="R17" s="10"/>
    </row>
    <row r="18">
      <c r="E18" s="56" t="s">
        <v>70</v>
      </c>
      <c r="F18" s="57"/>
      <c r="G18" s="53">
        <v>23</v>
      </c>
      <c r="H18" s="54">
        <v>1.3</v>
      </c>
      <c r="I18" s="55">
        <f t="shared" si="23"/>
        <v>0.029899999999999999</v>
      </c>
      <c r="J18" s="55"/>
      <c r="K18" s="55"/>
      <c r="L18" s="55"/>
      <c r="M18" s="10"/>
      <c r="P18" s="10"/>
      <c r="Q18" s="10"/>
      <c r="R18" s="10"/>
    </row>
    <row r="19">
      <c r="E19" s="56" t="s">
        <v>71</v>
      </c>
      <c r="F19" s="57"/>
      <c r="G19" s="53">
        <v>6</v>
      </c>
      <c r="H19" s="54">
        <v>3.5</v>
      </c>
      <c r="I19" s="55">
        <f t="shared" si="23"/>
        <v>0.021000000000000001</v>
      </c>
      <c r="J19" s="55"/>
      <c r="K19" s="55"/>
      <c r="L19" s="55"/>
      <c r="M19" s="10"/>
      <c r="P19" s="10"/>
      <c r="Q19" s="10"/>
      <c r="R19" s="10"/>
    </row>
    <row r="20">
      <c r="E20" s="56" t="s">
        <v>72</v>
      </c>
      <c r="F20" s="57"/>
      <c r="G20" s="53">
        <v>0.5</v>
      </c>
      <c r="H20" s="54">
        <v>35</v>
      </c>
      <c r="I20" s="55">
        <f t="shared" si="23"/>
        <v>0.017500000000000002</v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97" t="s">
        <v>73</v>
      </c>
      <c r="F21" s="98"/>
      <c r="G21" s="53">
        <v>12</v>
      </c>
      <c r="H21" s="54">
        <v>1.3</v>
      </c>
      <c r="I21" s="55">
        <f t="shared" si="23"/>
        <v>0.015600000000000001</v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64"/>
      <c r="F22" s="64"/>
      <c r="G22" s="53"/>
      <c r="H22" s="54"/>
      <c r="I22" s="55" t="str">
        <f t="shared" si="23"/>
        <v/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58" t="s">
        <v>74</v>
      </c>
      <c r="F23" s="59"/>
      <c r="G23" s="53">
        <v>1000</v>
      </c>
      <c r="H23" s="54">
        <v>0.050000000000000003</v>
      </c>
      <c r="I23" s="63">
        <f t="shared" si="23"/>
        <v>0.050000000000000003</v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58" t="s">
        <v>75</v>
      </c>
      <c r="F24" s="59"/>
      <c r="G24" s="53">
        <v>1000</v>
      </c>
      <c r="H24" s="54">
        <v>0.080000000000000002</v>
      </c>
      <c r="I24" s="55">
        <f t="shared" si="23"/>
        <v>0.080000000000000002</v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/>
      <c r="F25" s="64"/>
      <c r="G25" s="53"/>
      <c r="H25" s="54"/>
      <c r="I25" s="55" t="str">
        <f t="shared" si="23"/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23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23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23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23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 t="e">
        <f>IF(SUM(I15:I29)=0,"",SUM(I15:I29))</f>
        <v>#VALUE!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03008D-0075-405B-8DA6-00DA00CF0028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E1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85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0.73869999999999991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3.8999999999999999</v>
      </c>
      <c r="H4" s="16"/>
      <c r="I4" s="6"/>
      <c r="J4" s="17"/>
      <c r="K4" s="8" t="s">
        <v>4</v>
      </c>
      <c r="L4" s="9">
        <f>G10</f>
        <v>3.1612999999999998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3.8999999999999999</v>
      </c>
      <c r="H6" s="23"/>
      <c r="I6" s="6"/>
      <c r="J6" s="24" t="s">
        <v>7</v>
      </c>
      <c r="K6" s="25">
        <f>G8</f>
        <v>0.73869999999999991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3.1612999999999998</v>
      </c>
      <c r="L7" s="26"/>
      <c r="M7" s="10"/>
    </row>
    <row r="8">
      <c r="E8" s="14" t="s">
        <v>9</v>
      </c>
      <c r="F8" s="14"/>
      <c r="G8" s="29">
        <f>L30</f>
        <v>0.73869999999999991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0.18941025641025638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3.1612999999999998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66</v>
      </c>
      <c r="F15" s="47"/>
      <c r="G15" s="48">
        <v>110</v>
      </c>
      <c r="H15" s="49">
        <v>4.7699999999999996</v>
      </c>
      <c r="I15" s="50">
        <f t="shared" ref="I15:I29" si="24">IF(H15="","",(G15/1000)*H15)</f>
        <v>0.52469999999999994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86</v>
      </c>
      <c r="F16" s="52"/>
      <c r="G16" s="53"/>
      <c r="H16" s="54"/>
      <c r="I16" s="55" t="str">
        <f t="shared" si="24"/>
        <v/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6" t="s">
        <v>70</v>
      </c>
      <c r="F17" s="57"/>
      <c r="G17" s="53">
        <v>23</v>
      </c>
      <c r="H17" s="54">
        <v>1.3</v>
      </c>
      <c r="I17" s="55">
        <f t="shared" si="24"/>
        <v>0.029899999999999999</v>
      </c>
      <c r="J17" s="55"/>
      <c r="K17" s="55"/>
      <c r="L17" s="55"/>
      <c r="M17" s="10"/>
      <c r="P17" s="10"/>
      <c r="Q17" s="10"/>
      <c r="R17" s="10"/>
    </row>
    <row r="18">
      <c r="E18" s="56" t="s">
        <v>71</v>
      </c>
      <c r="F18" s="57"/>
      <c r="G18" s="53">
        <v>6</v>
      </c>
      <c r="H18" s="54">
        <v>3.5</v>
      </c>
      <c r="I18" s="55">
        <f t="shared" si="24"/>
        <v>0.021000000000000001</v>
      </c>
      <c r="J18" s="55"/>
      <c r="K18" s="55"/>
      <c r="L18" s="55"/>
      <c r="M18" s="10"/>
      <c r="P18" s="10"/>
      <c r="Q18" s="10"/>
      <c r="R18" s="10"/>
    </row>
    <row r="19">
      <c r="E19" s="56" t="s">
        <v>72</v>
      </c>
      <c r="F19" s="57"/>
      <c r="G19" s="53">
        <v>0.5</v>
      </c>
      <c r="H19" s="54">
        <v>35</v>
      </c>
      <c r="I19" s="55">
        <f t="shared" si="24"/>
        <v>0.017500000000000002</v>
      </c>
      <c r="J19" s="55"/>
      <c r="K19" s="55"/>
      <c r="L19" s="55"/>
      <c r="M19" s="10"/>
      <c r="P19" s="10"/>
      <c r="Q19" s="10"/>
      <c r="R19" s="10"/>
    </row>
    <row r="20">
      <c r="E20" s="97" t="s">
        <v>73</v>
      </c>
      <c r="F20" s="98"/>
      <c r="G20" s="53">
        <v>12</v>
      </c>
      <c r="H20" s="54">
        <v>1.3</v>
      </c>
      <c r="I20" s="55">
        <f t="shared" si="24"/>
        <v>0.015600000000000001</v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97"/>
      <c r="F21" s="98"/>
      <c r="G21" s="53"/>
      <c r="H21" s="54"/>
      <c r="I21" s="55" t="str">
        <f t="shared" si="24"/>
        <v/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58" t="s">
        <v>74</v>
      </c>
      <c r="F22" s="59"/>
      <c r="G22" s="53">
        <v>1000</v>
      </c>
      <c r="H22" s="54">
        <v>0.050000000000000003</v>
      </c>
      <c r="I22" s="55">
        <f t="shared" si="24"/>
        <v>0.050000000000000003</v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58" t="s">
        <v>75</v>
      </c>
      <c r="F23" s="59"/>
      <c r="G23" s="53">
        <v>1000</v>
      </c>
      <c r="H23" s="54">
        <v>0.080000000000000002</v>
      </c>
      <c r="I23" s="63">
        <f t="shared" si="24"/>
        <v>0.080000000000000002</v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64"/>
      <c r="F24" s="64"/>
      <c r="G24" s="53"/>
      <c r="H24" s="54"/>
      <c r="I24" s="55" t="str">
        <f t="shared" si="24"/>
        <v/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/>
      <c r="F25" s="64"/>
      <c r="G25" s="53"/>
      <c r="H25" s="54"/>
      <c r="I25" s="55" t="str">
        <f t="shared" si="24"/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24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24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24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24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0.73869999999999991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940013-00B4-46C0-8F58-00420019005A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E9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87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1.1157999999999999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3.8999999999999999</v>
      </c>
      <c r="H4" s="16"/>
      <c r="I4" s="6"/>
      <c r="J4" s="17"/>
      <c r="K4" s="8" t="s">
        <v>4</v>
      </c>
      <c r="L4" s="9">
        <f>G10</f>
        <v>2.7842000000000002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3.8999999999999999</v>
      </c>
      <c r="H6" s="23"/>
      <c r="I6" s="6"/>
      <c r="J6" s="24" t="s">
        <v>7</v>
      </c>
      <c r="K6" s="25">
        <f>G8</f>
        <v>1.1157999999999999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2.7842000000000002</v>
      </c>
      <c r="L7" s="26"/>
      <c r="M7" s="10"/>
    </row>
    <row r="8">
      <c r="E8" s="14" t="s">
        <v>9</v>
      </c>
      <c r="F8" s="14"/>
      <c r="G8" s="29">
        <f>L30</f>
        <v>1.1157999999999999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0.28610256410256407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2.7842000000000002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66</v>
      </c>
      <c r="F15" s="47"/>
      <c r="G15" s="48">
        <v>110</v>
      </c>
      <c r="H15" s="49">
        <v>4.7699999999999996</v>
      </c>
      <c r="I15" s="50">
        <f t="shared" ref="I15:I29" si="25">IF(H15="","",(G15/1000)*H15)</f>
        <v>0.52469999999999994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67</v>
      </c>
      <c r="F16" s="52"/>
      <c r="G16" s="53">
        <v>63</v>
      </c>
      <c r="H16" s="54">
        <v>3.2999999999999998</v>
      </c>
      <c r="I16" s="55">
        <f t="shared" si="25"/>
        <v>0.2079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6" t="s">
        <v>88</v>
      </c>
      <c r="F17" s="57"/>
      <c r="G17" s="53">
        <v>31</v>
      </c>
      <c r="H17" s="54">
        <v>3.7000000000000002</v>
      </c>
      <c r="I17" s="55">
        <f t="shared" si="25"/>
        <v>0.11470000000000001</v>
      </c>
      <c r="J17" s="55"/>
      <c r="K17" s="55"/>
      <c r="L17" s="55"/>
      <c r="M17" s="10"/>
      <c r="P17" s="10"/>
      <c r="Q17" s="10"/>
      <c r="R17" s="10"/>
    </row>
    <row r="18">
      <c r="E18" s="56" t="s">
        <v>70</v>
      </c>
      <c r="F18" s="57"/>
      <c r="G18" s="53">
        <v>23</v>
      </c>
      <c r="H18" s="54">
        <v>1.3</v>
      </c>
      <c r="I18" s="55">
        <f t="shared" si="25"/>
        <v>0.029899999999999999</v>
      </c>
      <c r="J18" s="55"/>
      <c r="K18" s="55"/>
      <c r="L18" s="55"/>
      <c r="M18" s="10"/>
      <c r="P18" s="10"/>
      <c r="Q18" s="10"/>
      <c r="R18" s="10"/>
    </row>
    <row r="19">
      <c r="E19" s="56" t="s">
        <v>71</v>
      </c>
      <c r="F19" s="57"/>
      <c r="G19" s="53">
        <v>7</v>
      </c>
      <c r="H19" s="54">
        <v>3.5</v>
      </c>
      <c r="I19" s="55">
        <f t="shared" si="25"/>
        <v>0.024500000000000001</v>
      </c>
      <c r="J19" s="55"/>
      <c r="K19" s="55"/>
      <c r="L19" s="55"/>
      <c r="M19" s="10"/>
      <c r="P19" s="10"/>
      <c r="Q19" s="10"/>
      <c r="R19" s="10"/>
    </row>
    <row r="20">
      <c r="E20" s="56" t="s">
        <v>72</v>
      </c>
      <c r="F20" s="57"/>
      <c r="G20" s="53">
        <v>0.5</v>
      </c>
      <c r="H20" s="54">
        <v>35</v>
      </c>
      <c r="I20" s="55">
        <f t="shared" si="25"/>
        <v>0.017500000000000002</v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97" t="s">
        <v>73</v>
      </c>
      <c r="F21" s="98"/>
      <c r="G21" s="53">
        <v>12</v>
      </c>
      <c r="H21" s="54">
        <v>1.3</v>
      </c>
      <c r="I21" s="55">
        <f t="shared" si="25"/>
        <v>0.015600000000000001</v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64"/>
      <c r="F22" s="64"/>
      <c r="G22" s="53"/>
      <c r="H22" s="54"/>
      <c r="I22" s="55" t="str">
        <f t="shared" si="25"/>
        <v/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4" t="s">
        <v>81</v>
      </c>
      <c r="F23" s="64"/>
      <c r="G23" s="53">
        <v>17</v>
      </c>
      <c r="H23" s="54">
        <v>3</v>
      </c>
      <c r="I23" s="55">
        <f t="shared" si="25"/>
        <v>0.051000000000000004</v>
      </c>
      <c r="J23" s="55"/>
      <c r="K23" s="55"/>
      <c r="L23" s="55"/>
      <c r="M23" s="10"/>
      <c r="N23" s="10"/>
      <c r="O23" s="10"/>
      <c r="P23" s="10"/>
      <c r="Q23" s="10"/>
      <c r="R23" s="10"/>
    </row>
    <row r="24">
      <c r="E24" s="64"/>
      <c r="F24" s="64"/>
      <c r="G24" s="53"/>
      <c r="H24" s="54"/>
      <c r="I24" s="55" t="str">
        <f t="shared" si="25"/>
        <v/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58" t="s">
        <v>74</v>
      </c>
      <c r="F25" s="59"/>
      <c r="G25" s="53">
        <v>1000</v>
      </c>
      <c r="H25" s="54">
        <v>0.050000000000000003</v>
      </c>
      <c r="I25" s="55">
        <f t="shared" si="25"/>
        <v>0.050000000000000003</v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58" t="s">
        <v>75</v>
      </c>
      <c r="F26" s="59"/>
      <c r="G26" s="53">
        <v>1000</v>
      </c>
      <c r="H26" s="54">
        <v>0.080000000000000002</v>
      </c>
      <c r="I26" s="55">
        <f t="shared" si="25"/>
        <v>0.080000000000000002</v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25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25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25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1.1157999999999999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4300D1-00B2-4C8C-95AE-00CB00AF00C1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A8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89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1.8003000000000002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3.8999999999999999</v>
      </c>
      <c r="H4" s="16"/>
      <c r="I4" s="6"/>
      <c r="J4" s="17"/>
      <c r="K4" s="8" t="s">
        <v>4</v>
      </c>
      <c r="L4" s="9">
        <f>G10</f>
        <v>2.0996999999999995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3.8999999999999999</v>
      </c>
      <c r="H6" s="23"/>
      <c r="I6" s="6"/>
      <c r="J6" s="24" t="s">
        <v>7</v>
      </c>
      <c r="K6" s="25">
        <f>G8</f>
        <v>1.8003000000000002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2.0996999999999995</v>
      </c>
      <c r="L7" s="26"/>
      <c r="M7" s="10"/>
    </row>
    <row r="8">
      <c r="E8" s="14" t="s">
        <v>9</v>
      </c>
      <c r="F8" s="14"/>
      <c r="G8" s="29">
        <f>L30</f>
        <v>1.8003000000000002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0.46161538461538471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2.0996999999999995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66</v>
      </c>
      <c r="F15" s="47"/>
      <c r="G15" s="48">
        <v>110</v>
      </c>
      <c r="H15" s="49">
        <v>4.7699999999999996</v>
      </c>
      <c r="I15" s="50">
        <f t="shared" ref="I15:I29" si="26">IF(H15="","",(G15/1000)*H15)</f>
        <v>0.52469999999999994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67</v>
      </c>
      <c r="F16" s="52"/>
      <c r="G16" s="53">
        <v>30</v>
      </c>
      <c r="H16" s="54">
        <v>3.2999999999999998</v>
      </c>
      <c r="I16" s="55">
        <f t="shared" si="26"/>
        <v>0.098999999999999991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6" t="s">
        <v>90</v>
      </c>
      <c r="F17" s="57"/>
      <c r="G17" s="53">
        <v>25</v>
      </c>
      <c r="H17" s="54">
        <v>30</v>
      </c>
      <c r="I17" s="55">
        <f t="shared" si="26"/>
        <v>0.75</v>
      </c>
      <c r="J17" s="55"/>
      <c r="K17" s="55"/>
      <c r="L17" s="55"/>
      <c r="M17" s="10"/>
      <c r="P17" s="10"/>
      <c r="Q17" s="10"/>
      <c r="R17" s="10"/>
    </row>
    <row r="18">
      <c r="E18" s="56" t="s">
        <v>51</v>
      </c>
      <c r="F18" s="57"/>
      <c r="G18" s="53">
        <v>38</v>
      </c>
      <c r="H18" s="54">
        <v>2</v>
      </c>
      <c r="I18" s="55">
        <f t="shared" si="26"/>
        <v>0.075999999999999998</v>
      </c>
      <c r="J18" s="55"/>
      <c r="K18" s="55"/>
      <c r="L18" s="55"/>
      <c r="M18" s="10"/>
      <c r="P18" s="10"/>
      <c r="Q18" s="10"/>
      <c r="R18" s="10"/>
    </row>
    <row r="19">
      <c r="E19" s="56" t="s">
        <v>91</v>
      </c>
      <c r="F19" s="57"/>
      <c r="G19" s="53">
        <v>15</v>
      </c>
      <c r="H19" s="54">
        <v>12.5</v>
      </c>
      <c r="I19" s="55">
        <f t="shared" si="26"/>
        <v>0.1875</v>
      </c>
      <c r="J19" s="55"/>
      <c r="K19" s="55"/>
      <c r="L19" s="55"/>
      <c r="M19" s="10"/>
      <c r="P19" s="10"/>
      <c r="Q19" s="10"/>
      <c r="R19" s="10"/>
    </row>
    <row r="20">
      <c r="E20" s="56" t="s">
        <v>72</v>
      </c>
      <c r="F20" s="57"/>
      <c r="G20" s="53">
        <v>0.5</v>
      </c>
      <c r="H20" s="54">
        <v>35</v>
      </c>
      <c r="I20" s="55">
        <f t="shared" si="26"/>
        <v>0.017500000000000002</v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97" t="s">
        <v>73</v>
      </c>
      <c r="F21" s="98"/>
      <c r="G21" s="53">
        <v>12</v>
      </c>
      <c r="H21" s="54">
        <v>1.3</v>
      </c>
      <c r="I21" s="55">
        <f t="shared" si="26"/>
        <v>0.015600000000000001</v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64"/>
      <c r="F22" s="64"/>
      <c r="G22" s="53"/>
      <c r="H22" s="54"/>
      <c r="I22" s="55" t="str">
        <f t="shared" si="26"/>
        <v/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58" t="s">
        <v>74</v>
      </c>
      <c r="F23" s="59"/>
      <c r="G23" s="53">
        <v>1000</v>
      </c>
      <c r="H23" s="54">
        <v>0.050000000000000003</v>
      </c>
      <c r="I23" s="55">
        <f t="shared" si="26"/>
        <v>0.050000000000000003</v>
      </c>
      <c r="J23" s="55"/>
      <c r="K23" s="55"/>
      <c r="L23" s="55"/>
      <c r="M23" s="10"/>
      <c r="N23" s="10"/>
      <c r="O23" s="10"/>
      <c r="P23" s="10"/>
      <c r="Q23" s="10"/>
      <c r="R23" s="10"/>
    </row>
    <row r="24">
      <c r="E24" s="58" t="s">
        <v>75</v>
      </c>
      <c r="F24" s="59"/>
      <c r="G24" s="53">
        <v>1000</v>
      </c>
      <c r="H24" s="54">
        <v>0.080000000000000002</v>
      </c>
      <c r="I24" s="55">
        <f t="shared" si="26"/>
        <v>0.080000000000000002</v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/>
      <c r="F25" s="64"/>
      <c r="G25" s="53"/>
      <c r="H25" s="54"/>
      <c r="I25" s="55" t="str">
        <f t="shared" si="26"/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26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26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26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26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1.8003000000000002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A90072-0014-4981-8836-000C00050055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E4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92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 t="e">
        <f>G8</f>
        <v>#VALUE!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5</v>
      </c>
      <c r="H4" s="16"/>
      <c r="I4" s="6"/>
      <c r="J4" s="17"/>
      <c r="K4" s="8" t="s">
        <v>4</v>
      </c>
      <c r="L4" s="9" t="e">
        <f>G10</f>
        <v>#VALUE!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5</v>
      </c>
      <c r="H6" s="23"/>
      <c r="I6" s="6"/>
      <c r="J6" s="24" t="s">
        <v>7</v>
      </c>
      <c r="K6" s="25" t="e">
        <f>G8</f>
        <v>#VALUE!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 t="e">
        <f>G10</f>
        <v>#VALUE!</v>
      </c>
      <c r="L7" s="26"/>
      <c r="M7" s="10"/>
    </row>
    <row r="8">
      <c r="E8" s="14" t="s">
        <v>9</v>
      </c>
      <c r="F8" s="14"/>
      <c r="G8" s="29" t="e">
        <f>L30</f>
        <v>#VALUE!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 t="e">
        <f>IF(G8="","",IF(ISBLANK(G6),"",G8/G6))</f>
        <v>#VALUE!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 t="e">
        <f>IF(G8="","",G6-G8)</f>
        <v>#VALUE!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73</v>
      </c>
      <c r="F15" s="47"/>
      <c r="G15" s="48"/>
      <c r="H15" s="49">
        <v>1.3</v>
      </c>
      <c r="I15" s="50">
        <f t="shared" ref="I15:I29" si="27">IF(H15="","",(G15/1000)*H15)</f>
        <v>0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37</v>
      </c>
      <c r="F16" s="52"/>
      <c r="G16" s="53"/>
      <c r="H16" s="54">
        <v>2.2000000000000002</v>
      </c>
      <c r="I16" s="55">
        <f t="shared" si="27"/>
        <v>0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6" t="s">
        <v>93</v>
      </c>
      <c r="F17" s="57"/>
      <c r="G17" s="53"/>
      <c r="H17" s="54" t="s">
        <v>94</v>
      </c>
      <c r="I17" s="55" t="e">
        <f t="shared" si="27"/>
        <v>#VALUE!</v>
      </c>
      <c r="J17" s="55"/>
      <c r="K17" s="55"/>
      <c r="L17" s="55"/>
      <c r="M17" s="10"/>
      <c r="P17" s="10"/>
      <c r="Q17" s="10"/>
      <c r="R17" s="10"/>
    </row>
    <row r="18">
      <c r="E18" s="56" t="s">
        <v>71</v>
      </c>
      <c r="F18" s="57"/>
      <c r="G18" s="53"/>
      <c r="H18" s="54">
        <v>3.5</v>
      </c>
      <c r="I18" s="55">
        <f t="shared" si="27"/>
        <v>0</v>
      </c>
      <c r="J18" s="55"/>
      <c r="K18" s="55"/>
      <c r="L18" s="55"/>
      <c r="M18" s="10"/>
      <c r="P18" s="10"/>
      <c r="Q18" s="10"/>
      <c r="R18" s="10"/>
    </row>
    <row r="19">
      <c r="E19" s="56" t="s">
        <v>72</v>
      </c>
      <c r="F19" s="57"/>
      <c r="G19" s="53"/>
      <c r="H19" s="54">
        <v>35</v>
      </c>
      <c r="I19" s="55">
        <f t="shared" si="27"/>
        <v>0</v>
      </c>
      <c r="J19" s="55"/>
      <c r="K19" s="55"/>
      <c r="L19" s="55"/>
      <c r="M19" s="10"/>
      <c r="P19" s="10"/>
      <c r="Q19" s="10"/>
      <c r="R19" s="10"/>
    </row>
    <row r="20">
      <c r="E20" s="56" t="s">
        <v>80</v>
      </c>
      <c r="F20" s="57"/>
      <c r="G20" s="53"/>
      <c r="H20" s="54">
        <v>4.0899999999999999</v>
      </c>
      <c r="I20" s="55">
        <f t="shared" si="27"/>
        <v>0</v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97" t="s">
        <v>95</v>
      </c>
      <c r="F21" s="98"/>
      <c r="G21" s="53"/>
      <c r="H21" s="54">
        <v>6.75</v>
      </c>
      <c r="I21" s="55">
        <f t="shared" si="27"/>
        <v>0</v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64" t="s">
        <v>96</v>
      </c>
      <c r="F22" s="64"/>
      <c r="G22" s="53"/>
      <c r="H22" s="54">
        <v>10.199999999999999</v>
      </c>
      <c r="I22" s="55">
        <f t="shared" si="27"/>
        <v>0</v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4" t="s">
        <v>67</v>
      </c>
      <c r="F23" s="64"/>
      <c r="G23" s="53"/>
      <c r="H23" s="54">
        <v>3.2999999999999998</v>
      </c>
      <c r="I23" s="55">
        <f t="shared" si="27"/>
        <v>0</v>
      </c>
      <c r="J23" s="55"/>
      <c r="K23" s="55"/>
      <c r="L23" s="55"/>
      <c r="M23" s="10"/>
      <c r="N23" s="10"/>
      <c r="O23" s="10"/>
      <c r="P23" s="10"/>
      <c r="Q23" s="10"/>
      <c r="R23" s="10"/>
    </row>
    <row r="24">
      <c r="E24" s="64"/>
      <c r="F24" s="64"/>
      <c r="G24" s="53"/>
      <c r="H24" s="54"/>
      <c r="I24" s="55" t="str">
        <f t="shared" si="27"/>
        <v/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 t="s">
        <v>97</v>
      </c>
      <c r="F25" s="64"/>
      <c r="G25" s="53">
        <v>1000</v>
      </c>
      <c r="H25" s="54">
        <v>0.29999999999999999</v>
      </c>
      <c r="I25" s="55">
        <f t="shared" si="27"/>
        <v>0.29999999999999999</v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 t="shared" si="27"/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27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27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27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 t="e">
        <f>IF(SUM(I15:I29)=0,"",SUM(I15:I29))</f>
        <v>#VALUE!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1C0042-0088-48C1-AE61-00FA004C00E4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B9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98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 t="e">
        <f>G8</f>
        <v>#VALUE!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5.5</v>
      </c>
      <c r="H4" s="16"/>
      <c r="I4" s="6"/>
      <c r="J4" s="17"/>
      <c r="K4" s="8" t="s">
        <v>4</v>
      </c>
      <c r="L4" s="9" t="e">
        <f>G10</f>
        <v>#VALUE!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5.5</v>
      </c>
      <c r="H6" s="23"/>
      <c r="I6" s="6"/>
      <c r="J6" s="24" t="s">
        <v>7</v>
      </c>
      <c r="K6" s="25" t="e">
        <f>G8</f>
        <v>#VALUE!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 t="e">
        <f>G10</f>
        <v>#VALUE!</v>
      </c>
      <c r="L7" s="26"/>
      <c r="M7" s="10"/>
    </row>
    <row r="8">
      <c r="E8" s="14" t="s">
        <v>9</v>
      </c>
      <c r="F8" s="14"/>
      <c r="G8" s="29" t="e">
        <f>L30</f>
        <v>#VALUE!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 t="e">
        <f>IF(G8="","",IF(ISBLANK(G6),"",G8/G6))</f>
        <v>#VALUE!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 t="e">
        <f>IF(G8="","",G6-G8)</f>
        <v>#VALUE!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73</v>
      </c>
      <c r="F15" s="47"/>
      <c r="G15" s="48"/>
      <c r="H15" s="49">
        <v>1.3</v>
      </c>
      <c r="I15" s="50">
        <f t="shared" ref="I15:I29" si="28">IF(H15="","",(G15/1000)*H15)</f>
        <v>0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37</v>
      </c>
      <c r="F16" s="52"/>
      <c r="G16" s="53"/>
      <c r="H16" s="54">
        <v>2.2000000000000002</v>
      </c>
      <c r="I16" s="55">
        <f t="shared" si="28"/>
        <v>0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6" t="s">
        <v>93</v>
      </c>
      <c r="F17" s="57"/>
      <c r="G17" s="53"/>
      <c r="H17" s="54" t="s">
        <v>94</v>
      </c>
      <c r="I17" s="55" t="e">
        <f t="shared" si="28"/>
        <v>#VALUE!</v>
      </c>
      <c r="J17" s="55"/>
      <c r="K17" s="55"/>
      <c r="L17" s="55"/>
      <c r="M17" s="10"/>
      <c r="P17" s="10"/>
      <c r="Q17" s="10"/>
      <c r="R17" s="10"/>
    </row>
    <row r="18">
      <c r="E18" s="56" t="s">
        <v>71</v>
      </c>
      <c r="F18" s="57"/>
      <c r="G18" s="53"/>
      <c r="H18" s="54">
        <v>3.5</v>
      </c>
      <c r="I18" s="55">
        <f t="shared" si="28"/>
        <v>0</v>
      </c>
      <c r="J18" s="55"/>
      <c r="K18" s="55"/>
      <c r="L18" s="55"/>
      <c r="M18" s="10"/>
      <c r="P18" s="10"/>
      <c r="Q18" s="10"/>
      <c r="R18" s="10"/>
    </row>
    <row r="19">
      <c r="E19" s="56" t="s">
        <v>72</v>
      </c>
      <c r="F19" s="57"/>
      <c r="G19" s="53"/>
      <c r="H19" s="54">
        <v>35</v>
      </c>
      <c r="I19" s="55">
        <f t="shared" si="28"/>
        <v>0</v>
      </c>
      <c r="J19" s="55"/>
      <c r="K19" s="55"/>
      <c r="L19" s="55"/>
      <c r="M19" s="10"/>
      <c r="P19" s="10"/>
      <c r="Q19" s="10"/>
      <c r="R19" s="10"/>
    </row>
    <row r="20">
      <c r="E20" s="56" t="s">
        <v>99</v>
      </c>
      <c r="F20" s="57"/>
      <c r="G20" s="53"/>
      <c r="H20" s="54"/>
      <c r="I20" s="55" t="str">
        <f t="shared" si="28"/>
        <v/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97" t="s">
        <v>100</v>
      </c>
      <c r="F21" s="98"/>
      <c r="G21" s="53"/>
      <c r="H21" s="54">
        <v>7</v>
      </c>
      <c r="I21" s="55">
        <f t="shared" si="28"/>
        <v>0</v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64" t="s">
        <v>101</v>
      </c>
      <c r="F22" s="64"/>
      <c r="G22" s="53"/>
      <c r="H22" s="54"/>
      <c r="I22" s="55" t="str">
        <f t="shared" si="28"/>
        <v/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4" t="s">
        <v>55</v>
      </c>
      <c r="F23" s="64"/>
      <c r="G23" s="53"/>
      <c r="H23" s="54">
        <v>2.6000000000000001</v>
      </c>
      <c r="I23" s="55">
        <f t="shared" si="28"/>
        <v>0</v>
      </c>
      <c r="J23" s="55"/>
      <c r="K23" s="55"/>
      <c r="L23" s="55"/>
      <c r="M23" s="10"/>
      <c r="N23" s="10"/>
      <c r="O23" s="10"/>
      <c r="P23" s="10"/>
      <c r="Q23" s="10"/>
      <c r="R23" s="10"/>
    </row>
    <row r="24">
      <c r="E24" s="64" t="s">
        <v>69</v>
      </c>
      <c r="F24" s="64"/>
      <c r="G24" s="53"/>
      <c r="H24" s="54">
        <v>12</v>
      </c>
      <c r="I24" s="55">
        <f t="shared" si="28"/>
        <v>0</v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 t="s">
        <v>95</v>
      </c>
      <c r="F25" s="64"/>
      <c r="G25" s="53"/>
      <c r="H25" s="54">
        <v>6.75</v>
      </c>
      <c r="I25" s="55">
        <f t="shared" si="28"/>
        <v>0</v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 t="s">
        <v>96</v>
      </c>
      <c r="F26" s="64"/>
      <c r="G26" s="53"/>
      <c r="H26" s="54">
        <v>10.199999999999999</v>
      </c>
      <c r="I26" s="55">
        <f t="shared" si="28"/>
        <v>0</v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 t="s">
        <v>67</v>
      </c>
      <c r="F27" s="64"/>
      <c r="G27" s="53"/>
      <c r="H27" s="54">
        <v>3.2999999999999998</v>
      </c>
      <c r="I27" s="55">
        <f t="shared" si="28"/>
        <v>0</v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58" t="s">
        <v>97</v>
      </c>
      <c r="F28" s="59"/>
      <c r="G28" s="53">
        <v>1000</v>
      </c>
      <c r="H28" s="54">
        <v>0.29999999999999999</v>
      </c>
      <c r="I28" s="55">
        <f t="shared" si="28"/>
        <v>0.29999999999999999</v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28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 t="e">
        <f>IF(SUM(I15:I29)=0,"",SUM(I15:I29))</f>
        <v>#VALUE!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FB00F5-000A-4339-8661-00F6008500A1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D9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102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 t="e">
        <f>G8</f>
        <v>#VALUE!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6</v>
      </c>
      <c r="H4" s="16"/>
      <c r="I4" s="6"/>
      <c r="J4" s="17"/>
      <c r="K4" s="8" t="s">
        <v>4</v>
      </c>
      <c r="L4" s="9" t="e">
        <f>G10</f>
        <v>#VALUE!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6</v>
      </c>
      <c r="H6" s="23"/>
      <c r="I6" s="6"/>
      <c r="J6" s="24" t="s">
        <v>7</v>
      </c>
      <c r="K6" s="25" t="e">
        <f>G8</f>
        <v>#VALUE!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 t="e">
        <f>G10</f>
        <v>#VALUE!</v>
      </c>
      <c r="L7" s="26"/>
      <c r="M7" s="10"/>
    </row>
    <row r="8">
      <c r="E8" s="14" t="s">
        <v>9</v>
      </c>
      <c r="F8" s="14"/>
      <c r="G8" s="29" t="e">
        <f>L30</f>
        <v>#VALUE!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 t="e">
        <f>IF(G8="","",IF(ISBLANK(G6),"",G8/G6))</f>
        <v>#VALUE!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 t="e">
        <f>IF(G8="","",G6-G8)</f>
        <v>#VALUE!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73</v>
      </c>
      <c r="F15" s="47"/>
      <c r="G15" s="48"/>
      <c r="H15" s="49">
        <v>1.3</v>
      </c>
      <c r="I15" s="50">
        <f t="shared" ref="I15:I29" si="29">IF(H15="","",(G15/1000)*H15)</f>
        <v>0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37</v>
      </c>
      <c r="F16" s="52"/>
      <c r="G16" s="53"/>
      <c r="H16" s="54">
        <v>2.2000000000000002</v>
      </c>
      <c r="I16" s="55">
        <f t="shared" si="29"/>
        <v>0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6" t="s">
        <v>93</v>
      </c>
      <c r="F17" s="57"/>
      <c r="G17" s="53"/>
      <c r="H17" s="54" t="s">
        <v>94</v>
      </c>
      <c r="I17" s="55" t="e">
        <f t="shared" si="29"/>
        <v>#VALUE!</v>
      </c>
      <c r="J17" s="55"/>
      <c r="K17" s="55"/>
      <c r="L17" s="55"/>
      <c r="M17" s="10"/>
      <c r="P17" s="10"/>
      <c r="Q17" s="10"/>
      <c r="R17" s="10"/>
    </row>
    <row r="18">
      <c r="E18" s="56" t="s">
        <v>71</v>
      </c>
      <c r="F18" s="57"/>
      <c r="G18" s="53"/>
      <c r="H18" s="54">
        <v>3.5</v>
      </c>
      <c r="I18" s="55">
        <f t="shared" si="29"/>
        <v>0</v>
      </c>
      <c r="J18" s="55"/>
      <c r="K18" s="55"/>
      <c r="L18" s="55"/>
      <c r="M18" s="10"/>
      <c r="P18" s="10"/>
      <c r="Q18" s="10"/>
      <c r="R18" s="10"/>
    </row>
    <row r="19">
      <c r="E19" s="56" t="s">
        <v>72</v>
      </c>
      <c r="F19" s="57"/>
      <c r="G19" s="53"/>
      <c r="H19" s="54">
        <v>35</v>
      </c>
      <c r="I19" s="55">
        <f t="shared" si="29"/>
        <v>0</v>
      </c>
      <c r="J19" s="55"/>
      <c r="K19" s="55"/>
      <c r="L19" s="55"/>
      <c r="M19" s="10"/>
      <c r="P19" s="10"/>
      <c r="Q19" s="10"/>
      <c r="R19" s="10"/>
    </row>
    <row r="20">
      <c r="E20" s="56" t="s">
        <v>99</v>
      </c>
      <c r="F20" s="57"/>
      <c r="G20" s="53"/>
      <c r="H20" s="54"/>
      <c r="I20" s="55" t="str">
        <f t="shared" si="29"/>
        <v/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97" t="s">
        <v>100</v>
      </c>
      <c r="F21" s="98"/>
      <c r="G21" s="53"/>
      <c r="H21" s="54">
        <v>7</v>
      </c>
      <c r="I21" s="55">
        <f t="shared" si="29"/>
        <v>0</v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64" t="s">
        <v>101</v>
      </c>
      <c r="F22" s="64"/>
      <c r="G22" s="53"/>
      <c r="H22" s="54"/>
      <c r="I22" s="55" t="str">
        <f t="shared" si="29"/>
        <v/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4" t="s">
        <v>55</v>
      </c>
      <c r="F23" s="64"/>
      <c r="G23" s="53"/>
      <c r="H23" s="54">
        <v>2.6000000000000001</v>
      </c>
      <c r="I23" s="55">
        <f t="shared" si="29"/>
        <v>0</v>
      </c>
      <c r="J23" s="55"/>
      <c r="K23" s="55"/>
      <c r="L23" s="55"/>
      <c r="M23" s="10"/>
      <c r="N23" s="10"/>
      <c r="O23" s="10"/>
      <c r="P23" s="10"/>
      <c r="Q23" s="10"/>
      <c r="R23" s="10"/>
    </row>
    <row r="24">
      <c r="E24" s="64" t="s">
        <v>84</v>
      </c>
      <c r="F24" s="64"/>
      <c r="G24" s="53"/>
      <c r="H24" s="54">
        <v>4</v>
      </c>
      <c r="I24" s="55">
        <f t="shared" si="29"/>
        <v>0</v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64" t="s">
        <v>95</v>
      </c>
      <c r="F25" s="64"/>
      <c r="G25" s="53"/>
      <c r="H25" s="54">
        <v>6.75</v>
      </c>
      <c r="I25" s="55">
        <f t="shared" si="29"/>
        <v>0</v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 t="s">
        <v>96</v>
      </c>
      <c r="F26" s="64"/>
      <c r="G26" s="53"/>
      <c r="H26" s="54">
        <v>10.199999999999999</v>
      </c>
      <c r="I26" s="55">
        <f t="shared" si="29"/>
        <v>0</v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 t="s">
        <v>103</v>
      </c>
      <c r="F27" s="64"/>
      <c r="G27" s="53"/>
      <c r="H27" s="54">
        <v>8.6999999999999993</v>
      </c>
      <c r="I27" s="55">
        <f t="shared" si="29"/>
        <v>0</v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 t="s">
        <v>104</v>
      </c>
      <c r="F28" s="64"/>
      <c r="G28" s="65"/>
      <c r="H28" s="99">
        <v>12</v>
      </c>
      <c r="I28" s="55">
        <f t="shared" si="29"/>
        <v>0</v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 t="s">
        <v>105</v>
      </c>
      <c r="F29" s="67"/>
      <c r="G29" s="68"/>
      <c r="H29" s="100">
        <v>7.1500000000000004</v>
      </c>
      <c r="I29" s="70">
        <f t="shared" si="29"/>
        <v>0</v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 t="e">
        <f>IF(SUM(I15:I29)=0,"",SUM(I15:I29))</f>
        <v>#VALUE!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C70088-007A-4272-BD36-00A900C000B9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D1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106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2.4791000000000003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5.9000000000000004</v>
      </c>
      <c r="H4" s="16"/>
      <c r="I4" s="6"/>
      <c r="J4" s="17"/>
      <c r="K4" s="8" t="s">
        <v>4</v>
      </c>
      <c r="L4" s="9">
        <f>G10</f>
        <v>3.4209000000000001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5.9000000000000004</v>
      </c>
      <c r="H6" s="23"/>
      <c r="I6" s="6"/>
      <c r="J6" s="24" t="s">
        <v>7</v>
      </c>
      <c r="K6" s="25">
        <f>G8</f>
        <v>2.4791000000000003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3.4209000000000001</v>
      </c>
      <c r="L7" s="26"/>
      <c r="M7" s="10"/>
    </row>
    <row r="8">
      <c r="E8" s="14" t="s">
        <v>9</v>
      </c>
      <c r="F8" s="14"/>
      <c r="G8" s="29">
        <f>L30</f>
        <v>2.4791000000000003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0.42018644067796612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3.4209000000000001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62</v>
      </c>
      <c r="F15" s="47"/>
      <c r="G15" s="48">
        <v>100</v>
      </c>
      <c r="H15" s="49">
        <v>15.5</v>
      </c>
      <c r="I15" s="50">
        <f t="shared" ref="I15:I29" si="30">IF(H15="","",(G15/1000)*H15)</f>
        <v>1.55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2" t="s">
        <v>59</v>
      </c>
      <c r="F16" s="52"/>
      <c r="G16" s="53">
        <v>115</v>
      </c>
      <c r="H16" s="54">
        <v>1.7</v>
      </c>
      <c r="I16" s="55">
        <f t="shared" si="30"/>
        <v>0.19550000000000001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2" t="s">
        <v>55</v>
      </c>
      <c r="F17" s="52"/>
      <c r="G17" s="53">
        <v>16</v>
      </c>
      <c r="H17" s="54">
        <v>2.6000000000000001</v>
      </c>
      <c r="I17" s="55">
        <f t="shared" si="30"/>
        <v>0.041600000000000005</v>
      </c>
      <c r="J17" s="55"/>
      <c r="K17" s="55"/>
      <c r="L17" s="55"/>
      <c r="M17" s="10"/>
      <c r="P17" s="10"/>
      <c r="Q17" s="10"/>
      <c r="R17" s="10"/>
    </row>
    <row r="18">
      <c r="E18" s="52" t="s">
        <v>107</v>
      </c>
      <c r="F18" s="52"/>
      <c r="G18" s="53">
        <v>14</v>
      </c>
      <c r="H18" s="54">
        <v>3.5</v>
      </c>
      <c r="I18" s="55">
        <f t="shared" si="30"/>
        <v>0.049000000000000002</v>
      </c>
      <c r="J18" s="55"/>
      <c r="K18" s="55"/>
      <c r="L18" s="55"/>
      <c r="M18" s="10"/>
      <c r="P18" s="10"/>
      <c r="Q18" s="10"/>
      <c r="R18" s="10"/>
    </row>
    <row r="19">
      <c r="E19" s="52" t="s">
        <v>51</v>
      </c>
      <c r="F19" s="52"/>
      <c r="G19" s="53">
        <v>12</v>
      </c>
      <c r="H19" s="54">
        <v>2</v>
      </c>
      <c r="I19" s="55">
        <f t="shared" si="30"/>
        <v>0.024</v>
      </c>
      <c r="J19" s="55"/>
      <c r="K19" s="55"/>
      <c r="L19" s="55"/>
      <c r="M19" s="10"/>
      <c r="P19" s="10"/>
      <c r="Q19" s="10"/>
      <c r="R19" s="10"/>
    </row>
    <row r="20">
      <c r="E20" s="56" t="s">
        <v>108</v>
      </c>
      <c r="F20" s="57"/>
      <c r="G20" s="53">
        <v>12</v>
      </c>
      <c r="H20" s="54">
        <v>5</v>
      </c>
      <c r="I20" s="55">
        <f t="shared" si="30"/>
        <v>0.059999999999999998</v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97" t="s">
        <v>109</v>
      </c>
      <c r="F21" s="98"/>
      <c r="G21" s="53">
        <v>17</v>
      </c>
      <c r="H21" s="54">
        <v>5</v>
      </c>
      <c r="I21" s="55">
        <f t="shared" si="30"/>
        <v>0.085000000000000006</v>
      </c>
      <c r="J21" s="55"/>
      <c r="K21" s="55"/>
      <c r="L21" s="55"/>
      <c r="M21" s="10"/>
    </row>
    <row r="22">
      <c r="E22" s="64" t="s">
        <v>110</v>
      </c>
      <c r="F22" s="64"/>
      <c r="G22" s="53">
        <v>30</v>
      </c>
      <c r="H22" s="54">
        <v>3.2000000000000002</v>
      </c>
      <c r="I22" s="55">
        <f t="shared" si="30"/>
        <v>0.096000000000000002</v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4" t="s">
        <v>111</v>
      </c>
      <c r="F23" s="64"/>
      <c r="G23" s="53">
        <v>12</v>
      </c>
      <c r="H23" s="54">
        <v>4</v>
      </c>
      <c r="I23" s="55">
        <f>IF(H23="","",(G23/1000)*H23)</f>
        <v>0.048000000000000001</v>
      </c>
      <c r="J23" s="55"/>
      <c r="K23" s="55"/>
      <c r="L23" s="55"/>
      <c r="M23" s="10"/>
      <c r="N23" s="10"/>
      <c r="O23" s="10"/>
      <c r="P23" s="10"/>
      <c r="Q23" s="10"/>
      <c r="R23" s="10"/>
    </row>
    <row r="24">
      <c r="E24" s="64"/>
      <c r="F24" s="64"/>
      <c r="G24" s="53"/>
      <c r="H24" s="54"/>
      <c r="I24" s="55" t="str">
        <f t="shared" si="30"/>
        <v/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101" t="s">
        <v>27</v>
      </c>
      <c r="F25" s="102"/>
      <c r="G25" s="53">
        <v>1000</v>
      </c>
      <c r="H25" s="54">
        <v>0.14999999999999999</v>
      </c>
      <c r="I25" s="55">
        <f t="shared" si="30"/>
        <v>0.14999999999999999</v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58" t="s">
        <v>28</v>
      </c>
      <c r="F26" s="59"/>
      <c r="G26" s="53">
        <v>1000</v>
      </c>
      <c r="H26" s="54">
        <v>0.10000000000000001</v>
      </c>
      <c r="I26" s="55">
        <f t="shared" si="30"/>
        <v>0.10000000000000001</v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58" t="s">
        <v>75</v>
      </c>
      <c r="F27" s="59"/>
      <c r="G27" s="53">
        <v>1000</v>
      </c>
      <c r="H27" s="54">
        <v>0.080000000000000002</v>
      </c>
      <c r="I27" s="55">
        <f t="shared" si="30"/>
        <v>0.080000000000000002</v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58"/>
      <c r="F28" s="59"/>
      <c r="G28" s="53"/>
      <c r="H28" s="54"/>
      <c r="I28" s="55" t="str">
        <f t="shared" si="30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30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2.4791000000000003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8D00AA-0039-4AA9-AA59-00C700940080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E1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112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1.0411000000000001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3</v>
      </c>
      <c r="H4" s="16"/>
      <c r="I4" s="6"/>
      <c r="J4" s="17"/>
      <c r="K4" s="8" t="s">
        <v>4</v>
      </c>
      <c r="L4" s="9">
        <f>G10</f>
        <v>1.9588999999999999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3</v>
      </c>
      <c r="H6" s="23"/>
      <c r="I6" s="6"/>
      <c r="J6" s="24" t="s">
        <v>7</v>
      </c>
      <c r="K6" s="25">
        <f>G8</f>
        <v>1.0411000000000001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1.9588999999999999</v>
      </c>
      <c r="L7" s="26"/>
      <c r="M7" s="10"/>
    </row>
    <row r="8">
      <c r="E8" s="14" t="s">
        <v>9</v>
      </c>
      <c r="F8" s="14"/>
      <c r="G8" s="29">
        <f>L30</f>
        <v>1.0411000000000001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0.34703333333333336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1.9588999999999999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113</v>
      </c>
      <c r="F15" s="47"/>
      <c r="G15" s="48">
        <v>125</v>
      </c>
      <c r="H15" s="49">
        <v>2.46</v>
      </c>
      <c r="I15" s="50">
        <f t="shared" ref="I15:I29" si="31">IF(H15="","",(G15/1000)*H15)</f>
        <v>0.3075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6" t="s">
        <v>55</v>
      </c>
      <c r="F16" s="57"/>
      <c r="G16" s="53">
        <v>16</v>
      </c>
      <c r="H16" s="54">
        <v>2.6000000000000001</v>
      </c>
      <c r="I16" s="55">
        <f t="shared" si="31"/>
        <v>0.041600000000000005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6" t="s">
        <v>107</v>
      </c>
      <c r="F17" s="57"/>
      <c r="G17" s="53">
        <v>14</v>
      </c>
      <c r="H17" s="54">
        <v>3.5</v>
      </c>
      <c r="I17" s="55">
        <f t="shared" si="31"/>
        <v>0.049000000000000002</v>
      </c>
      <c r="J17" s="55"/>
      <c r="K17" s="55"/>
      <c r="L17" s="55"/>
      <c r="M17" s="10"/>
      <c r="P17" s="10"/>
      <c r="Q17" s="10"/>
      <c r="R17" s="10"/>
    </row>
    <row r="18">
      <c r="E18" s="56" t="s">
        <v>51</v>
      </c>
      <c r="F18" s="57"/>
      <c r="G18" s="53">
        <v>12</v>
      </c>
      <c r="H18" s="54">
        <v>2</v>
      </c>
      <c r="I18" s="55">
        <f t="shared" si="31"/>
        <v>0.024</v>
      </c>
      <c r="J18" s="55"/>
      <c r="K18" s="55"/>
      <c r="L18" s="55"/>
      <c r="M18" s="10"/>
      <c r="P18" s="10"/>
      <c r="Q18" s="10"/>
      <c r="R18" s="10"/>
    </row>
    <row r="19">
      <c r="E19" s="56" t="s">
        <v>108</v>
      </c>
      <c r="F19" s="57"/>
      <c r="G19" s="53">
        <v>12</v>
      </c>
      <c r="H19" s="54">
        <v>5</v>
      </c>
      <c r="I19" s="55">
        <f t="shared" si="31"/>
        <v>0.059999999999999998</v>
      </c>
      <c r="J19" s="55"/>
      <c r="K19" s="55"/>
      <c r="L19" s="55"/>
      <c r="M19" s="10"/>
      <c r="P19" s="10"/>
      <c r="Q19" s="10"/>
      <c r="R19" s="10"/>
    </row>
    <row r="20">
      <c r="E20" s="97" t="s">
        <v>109</v>
      </c>
      <c r="F20" s="98"/>
      <c r="G20" s="53">
        <v>17</v>
      </c>
      <c r="H20" s="54">
        <v>5</v>
      </c>
      <c r="I20" s="55">
        <f t="shared" si="31"/>
        <v>0.085000000000000006</v>
      </c>
      <c r="J20" s="55"/>
      <c r="K20" s="55"/>
      <c r="L20" s="55"/>
      <c r="M20" s="10"/>
      <c r="N20" s="10"/>
      <c r="O20" s="10"/>
      <c r="P20" s="10"/>
      <c r="Q20" s="10"/>
      <c r="R20" s="10"/>
    </row>
    <row r="21">
      <c r="E21" s="97" t="s">
        <v>110</v>
      </c>
      <c r="F21" s="98"/>
      <c r="G21" s="53">
        <v>30</v>
      </c>
      <c r="H21" s="54">
        <v>3.2000000000000002</v>
      </c>
      <c r="I21" s="55">
        <f t="shared" si="31"/>
        <v>0.096000000000000002</v>
      </c>
      <c r="J21" s="55"/>
      <c r="K21" s="55"/>
      <c r="L21" s="55"/>
      <c r="M21" s="10"/>
      <c r="N21" s="10"/>
      <c r="O21" s="10"/>
      <c r="P21" s="10"/>
      <c r="Q21" s="10"/>
      <c r="R21" s="10"/>
    </row>
    <row r="22">
      <c r="E22" s="58" t="s">
        <v>111</v>
      </c>
      <c r="F22" s="59"/>
      <c r="G22" s="53">
        <v>12</v>
      </c>
      <c r="H22" s="54">
        <v>4</v>
      </c>
      <c r="I22" s="55">
        <f t="shared" si="31"/>
        <v>0.048000000000000001</v>
      </c>
      <c r="J22" s="55"/>
      <c r="K22" s="55"/>
      <c r="L22" s="55"/>
      <c r="M22" s="10"/>
      <c r="N22" s="10"/>
      <c r="O22" s="10"/>
      <c r="P22" s="10"/>
      <c r="Q22" s="10"/>
      <c r="R22" s="10"/>
    </row>
    <row r="23">
      <c r="E23" s="64"/>
      <c r="F23" s="64"/>
      <c r="G23" s="53"/>
      <c r="H23" s="54"/>
      <c r="I23" s="63" t="str">
        <f t="shared" si="31"/>
        <v/>
      </c>
      <c r="J23" s="63"/>
      <c r="K23" s="63"/>
      <c r="L23" s="63"/>
      <c r="M23" s="10"/>
      <c r="N23" s="10"/>
      <c r="O23" s="10"/>
      <c r="P23" s="10"/>
      <c r="Q23" s="10"/>
      <c r="R23" s="10"/>
    </row>
    <row r="24">
      <c r="E24" s="101" t="s">
        <v>27</v>
      </c>
      <c r="F24" s="102"/>
      <c r="G24" s="53">
        <v>1000</v>
      </c>
      <c r="H24" s="54">
        <v>0.14999999999999999</v>
      </c>
      <c r="I24" s="55">
        <f t="shared" si="31"/>
        <v>0.14999999999999999</v>
      </c>
      <c r="J24" s="55"/>
      <c r="K24" s="55"/>
      <c r="L24" s="55"/>
      <c r="M24" s="10"/>
      <c r="N24" s="10"/>
      <c r="O24" s="10"/>
      <c r="P24" s="10"/>
      <c r="Q24" s="10"/>
      <c r="R24" s="10"/>
    </row>
    <row r="25">
      <c r="E25" s="58" t="s">
        <v>28</v>
      </c>
      <c r="F25" s="59"/>
      <c r="G25" s="53">
        <v>1000</v>
      </c>
      <c r="H25" s="54">
        <v>0.10000000000000001</v>
      </c>
      <c r="I25" s="55">
        <f t="shared" si="31"/>
        <v>0.10000000000000001</v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58" t="s">
        <v>75</v>
      </c>
      <c r="F26" s="59"/>
      <c r="G26" s="53">
        <v>1000</v>
      </c>
      <c r="H26" s="54">
        <v>0.080000000000000002</v>
      </c>
      <c r="I26" s="55">
        <f t="shared" si="31"/>
        <v>0.080000000000000002</v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 t="shared" si="31"/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 t="shared" si="31"/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 t="shared" si="31"/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1.0411000000000001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CE0062-000F-422D-A71A-00CC00A50085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D1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114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1.119038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5</v>
      </c>
      <c r="H4" s="16"/>
      <c r="I4" s="6"/>
      <c r="J4" s="17"/>
      <c r="K4" s="8" t="s">
        <v>4</v>
      </c>
      <c r="L4" s="9">
        <f>G10</f>
        <v>3.8809620000000002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5</v>
      </c>
      <c r="H6" s="23"/>
      <c r="I6" s="6"/>
      <c r="J6" s="24" t="s">
        <v>7</v>
      </c>
      <c r="K6" s="25">
        <f>G8</f>
        <v>1.119038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3.8809620000000002</v>
      </c>
      <c r="L7" s="26"/>
      <c r="M7" s="10"/>
    </row>
    <row r="8">
      <c r="E8" s="14" t="s">
        <v>9</v>
      </c>
      <c r="F8" s="14"/>
      <c r="G8" s="29">
        <f>L30</f>
        <v>1.119038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>
        <f>IF(G8="","",IF(ISBLANK(G6),"",G8/G6))</f>
        <v>0.2238076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3.8809620000000002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115</v>
      </c>
      <c r="F15" s="47"/>
      <c r="G15" s="48">
        <v>1.54</v>
      </c>
      <c r="H15" s="49">
        <v>4</v>
      </c>
      <c r="I15" s="50">
        <f>IF(H15="","",(G15/1000)*H15)</f>
        <v>0.0061600000000000005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6" t="s">
        <v>116</v>
      </c>
      <c r="F16" s="57"/>
      <c r="G16" s="53">
        <v>224</v>
      </c>
      <c r="H16" s="54">
        <v>1.75</v>
      </c>
      <c r="I16" s="55">
        <f>IF(H16="","",(G16/1000)*H16)</f>
        <v>0.39200000000000002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6" t="s">
        <v>32</v>
      </c>
      <c r="F17" s="57"/>
      <c r="G17" s="53">
        <v>23.600000000000001</v>
      </c>
      <c r="H17" s="54">
        <v>1.2</v>
      </c>
      <c r="I17" s="55">
        <f>IF(H17="","",(G17/1000)*H17)</f>
        <v>0.028320000000000001</v>
      </c>
      <c r="J17" s="55"/>
      <c r="K17" s="55"/>
      <c r="L17" s="55"/>
      <c r="M17" s="10"/>
      <c r="O17"/>
      <c r="P17" s="10"/>
      <c r="Q17" s="10"/>
      <c r="R17" s="10"/>
    </row>
    <row r="18">
      <c r="E18" s="56" t="s">
        <v>117</v>
      </c>
      <c r="F18" s="57"/>
      <c r="G18" s="53">
        <v>41</v>
      </c>
      <c r="H18" s="54">
        <v>11.5</v>
      </c>
      <c r="I18" s="55">
        <f>IF(H18="","",(G18/1000)*H18)</f>
        <v>0.47150000000000003</v>
      </c>
      <c r="J18" s="55"/>
      <c r="K18" s="55"/>
      <c r="L18" s="55"/>
      <c r="M18" s="10"/>
      <c r="O18" s="103"/>
      <c r="P18" s="10"/>
      <c r="Q18" s="10"/>
      <c r="R18" s="10"/>
    </row>
    <row r="19">
      <c r="E19" s="56" t="s">
        <v>118</v>
      </c>
      <c r="F19" s="57"/>
      <c r="G19" s="53">
        <v>23.100000000000001</v>
      </c>
      <c r="H19" s="54">
        <v>0</v>
      </c>
      <c r="I19" s="55">
        <f>IF(H19="","",(G19/1000)*H19)</f>
        <v>0</v>
      </c>
      <c r="J19" s="55"/>
      <c r="K19" s="55"/>
      <c r="L19" s="55"/>
      <c r="M19" s="10"/>
      <c r="O19" s="104"/>
      <c r="P19" s="10"/>
      <c r="Q19" s="10"/>
      <c r="R19" s="10"/>
    </row>
    <row r="20">
      <c r="E20" s="97" t="s">
        <v>119</v>
      </c>
      <c r="F20" s="98"/>
      <c r="G20" s="53">
        <v>0.51000000000000001</v>
      </c>
      <c r="H20" s="54">
        <v>0.80000000000000004</v>
      </c>
      <c r="I20" s="55">
        <f>IF(H20="","",(G20/1000)*H20)</f>
        <v>0.00040800000000000005</v>
      </c>
      <c r="J20" s="55"/>
      <c r="K20" s="55"/>
      <c r="L20" s="55"/>
      <c r="M20" s="10"/>
      <c r="N20" s="10"/>
      <c r="O20" s="103"/>
      <c r="P20" s="10"/>
      <c r="Q20" s="10"/>
      <c r="R20" s="10"/>
    </row>
    <row r="21">
      <c r="E21" s="97" t="s">
        <v>95</v>
      </c>
      <c r="F21" s="98"/>
      <c r="G21" s="53">
        <v>30.800000000000001</v>
      </c>
      <c r="H21" s="54">
        <v>6.75</v>
      </c>
      <c r="I21" s="55">
        <f>IF(H21="","",(G21/1000)*H21)</f>
        <v>0.2079</v>
      </c>
      <c r="J21" s="55"/>
      <c r="K21" s="55"/>
      <c r="L21" s="55"/>
      <c r="M21" s="10"/>
      <c r="N21" s="10"/>
      <c r="O21" s="104"/>
      <c r="P21" s="10"/>
      <c r="Q21" s="10"/>
      <c r="R21" s="10"/>
    </row>
    <row r="22">
      <c r="E22" s="58" t="s">
        <v>120</v>
      </c>
      <c r="F22" s="59"/>
      <c r="G22" s="53">
        <v>0.51000000000000001</v>
      </c>
      <c r="H22" s="54">
        <v>25</v>
      </c>
      <c r="I22" s="55">
        <f>IF(H22="","",(G22/1000)*H22)</f>
        <v>0.012750000000000001</v>
      </c>
      <c r="J22" s="55"/>
      <c r="K22" s="55"/>
      <c r="L22" s="55"/>
      <c r="M22" s="10"/>
      <c r="N22" s="10"/>
      <c r="O22" s="105"/>
      <c r="P22" s="10"/>
      <c r="Q22" s="10"/>
      <c r="R22" s="10"/>
    </row>
    <row r="23">
      <c r="E23" s="64"/>
      <c r="F23" s="64"/>
      <c r="G23" s="53"/>
      <c r="H23" s="54"/>
      <c r="I23" s="63" t="str">
        <f>IF(H23="","",(G23/1000)*H23)</f>
        <v/>
      </c>
      <c r="J23" s="63"/>
      <c r="K23" s="63"/>
      <c r="L23" s="63"/>
      <c r="M23" s="10"/>
      <c r="N23" s="10"/>
      <c r="O23" s="104"/>
      <c r="P23" s="10"/>
      <c r="Q23" s="10"/>
      <c r="R23" s="10"/>
    </row>
    <row r="24">
      <c r="E24" s="64"/>
      <c r="F24" s="64"/>
      <c r="G24" s="53"/>
      <c r="H24" s="54"/>
      <c r="I24" s="55" t="str">
        <f>IF(H24="","",(G24/1000)*H24)</f>
        <v/>
      </c>
      <c r="J24" s="55"/>
      <c r="K24" s="55"/>
      <c r="L24" s="55"/>
      <c r="M24" s="10"/>
      <c r="N24" s="10"/>
      <c r="O24" s="105"/>
      <c r="P24" s="10"/>
      <c r="Q24" s="10"/>
      <c r="R24" s="10"/>
    </row>
    <row r="25">
      <c r="E25" s="64"/>
      <c r="F25" s="64"/>
      <c r="G25" s="53"/>
      <c r="H25" s="54"/>
      <c r="I25" s="55" t="str">
        <f>IF(H25="","",(G25/1000)*H25)</f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>IF(H26="","",(G26/1000)*H26)</f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>IF(H27="","",(G27/1000)*H27)</f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>IF(H28="","",(G28/1000)*H28)</f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>IF(H29="","",(G29/1000)*H29)</f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1.119038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1C00C8-0025-4D63-98DC-002F00590094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D1" zoomScale="100" workbookViewId="0">
      <selection activeCell="O41" activeCellId="0" sqref="O41"/>
    </sheetView>
  </sheetViews>
  <sheetFormatPr baseColWidth="10" defaultColWidth="9.140625" defaultRowHeight="14.25"/>
  <cols>
    <col customWidth="1" min="5" max="5" width="1.85546875"/>
    <col customWidth="1" min="6" max="6" width="26.7109375"/>
    <col customWidth="1" min="7" max="7" width="13.140625"/>
    <col customWidth="1" min="8" max="8" width="9"/>
    <col customWidth="1" min="9" max="9" width="9.140625"/>
    <col customWidth="1" min="10" max="10" width="7.140625"/>
    <col customWidth="1" min="11" max="11" width="8.140625"/>
    <col customWidth="1" min="12" max="12" width="11.5703125"/>
  </cols>
  <sheetData>
    <row r="2" ht="26.25">
      <c r="E2" s="1" t="s">
        <v>121</v>
      </c>
      <c r="F2" s="2"/>
      <c r="G2" s="2"/>
      <c r="H2" s="2"/>
      <c r="I2" s="2"/>
      <c r="J2" s="2"/>
      <c r="K2" s="2"/>
      <c r="L2" s="3"/>
    </row>
    <row r="3" ht="15" customHeight="1">
      <c r="E3" s="4"/>
      <c r="F3" s="5"/>
      <c r="G3" s="5"/>
      <c r="H3" s="5"/>
      <c r="I3" s="6"/>
      <c r="J3" s="7"/>
      <c r="K3" s="8" t="s">
        <v>1</v>
      </c>
      <c r="L3" s="9">
        <f>G8</f>
        <v>1.1933500000000001</v>
      </c>
      <c r="M3" s="10"/>
      <c r="N3" s="11" t="s">
        <v>2</v>
      </c>
      <c r="O3" s="11"/>
      <c r="P3" s="12"/>
      <c r="Q3" s="13"/>
    </row>
    <row r="4" ht="15">
      <c r="E4" s="14" t="s">
        <v>3</v>
      </c>
      <c r="F4" s="14"/>
      <c r="G4" s="15">
        <v>0</v>
      </c>
      <c r="H4" s="16"/>
      <c r="I4" s="6"/>
      <c r="J4" s="17"/>
      <c r="K4" s="8" t="s">
        <v>4</v>
      </c>
      <c r="L4" s="9">
        <f>G10</f>
        <v>-1.1933500000000001</v>
      </c>
      <c r="M4" s="10"/>
    </row>
    <row r="5" ht="15">
      <c r="E5" s="14" t="s">
        <v>5</v>
      </c>
      <c r="F5" s="14"/>
      <c r="G5" s="18"/>
      <c r="H5" s="19"/>
      <c r="I5" s="6"/>
      <c r="J5" s="7"/>
      <c r="K5" s="8"/>
      <c r="L5" s="20"/>
      <c r="M5" s="10"/>
      <c r="O5" s="21"/>
    </row>
    <row r="6" ht="15">
      <c r="E6" s="14" t="s">
        <v>6</v>
      </c>
      <c r="F6" s="14"/>
      <c r="G6" s="22">
        <f>G4-(G4*G5)</f>
        <v>0</v>
      </c>
      <c r="H6" s="23"/>
      <c r="I6" s="6"/>
      <c r="J6" s="24" t="s">
        <v>7</v>
      </c>
      <c r="K6" s="25">
        <f>G8</f>
        <v>1.1933500000000001</v>
      </c>
      <c r="L6" s="26"/>
      <c r="M6" s="10"/>
    </row>
    <row r="7" ht="15" customHeight="1">
      <c r="E7" s="4"/>
      <c r="F7" s="27"/>
      <c r="G7" s="28"/>
      <c r="H7" s="28"/>
      <c r="I7" s="6"/>
      <c r="J7" s="24" t="s">
        <v>8</v>
      </c>
      <c r="K7" s="25">
        <f>G10</f>
        <v>-1.1933500000000001</v>
      </c>
      <c r="L7" s="26"/>
      <c r="M7" s="10"/>
    </row>
    <row r="8">
      <c r="E8" s="14" t="s">
        <v>9</v>
      </c>
      <c r="F8" s="14"/>
      <c r="G8" s="29">
        <f>L30</f>
        <v>1.1933500000000001</v>
      </c>
      <c r="H8" s="30"/>
      <c r="I8" s="6"/>
      <c r="J8" s="7"/>
      <c r="K8" s="31"/>
      <c r="L8" s="26"/>
      <c r="M8" s="10"/>
    </row>
    <row r="9">
      <c r="E9" s="14" t="s">
        <v>10</v>
      </c>
      <c r="F9" s="14"/>
      <c r="G9" s="32" t="e">
        <f>IF(G8="","",IF(ISBLANK(G6),"",G8/G6))</f>
        <v>#DIV/0!</v>
      </c>
      <c r="H9" s="33"/>
      <c r="I9" s="6"/>
      <c r="J9" s="7"/>
      <c r="K9" s="31"/>
      <c r="L9" s="26"/>
      <c r="M9" s="10"/>
    </row>
    <row r="10">
      <c r="E10" s="14" t="s">
        <v>11</v>
      </c>
      <c r="F10" s="14"/>
      <c r="G10" s="22">
        <f>IF(G8="","",G6-G8)</f>
        <v>-1.1933500000000001</v>
      </c>
      <c r="H10" s="34"/>
      <c r="I10" s="6"/>
      <c r="J10" s="7"/>
      <c r="K10" s="31"/>
      <c r="L10" s="26"/>
      <c r="M10" s="10"/>
    </row>
    <row r="11" ht="15" customHeight="1">
      <c r="E11" s="35"/>
      <c r="F11" s="36"/>
      <c r="G11" s="37"/>
      <c r="H11" s="37"/>
      <c r="I11" s="37"/>
      <c r="J11" s="37"/>
      <c r="K11" s="37"/>
      <c r="L11" s="38"/>
      <c r="M11" s="10"/>
      <c r="P11" s="10"/>
      <c r="Q11" s="10"/>
      <c r="R11" s="10"/>
    </row>
    <row r="12" ht="15" customHeight="1">
      <c r="E12" s="39"/>
      <c r="F12" s="40"/>
      <c r="G12" s="39"/>
      <c r="H12" s="39"/>
      <c r="I12" s="39"/>
      <c r="J12" s="39"/>
      <c r="K12" s="39"/>
      <c r="L12" s="39"/>
      <c r="M12" s="10"/>
      <c r="P12" s="10"/>
      <c r="Q12" s="10"/>
      <c r="R12" s="10"/>
    </row>
    <row r="13">
      <c r="E13" s="41" t="s">
        <v>12</v>
      </c>
      <c r="F13" s="42"/>
      <c r="G13" s="43" t="s">
        <v>13</v>
      </c>
      <c r="H13" s="43" t="s">
        <v>14</v>
      </c>
      <c r="I13" s="44" t="s">
        <v>15</v>
      </c>
      <c r="J13" s="41"/>
      <c r="K13" s="41"/>
      <c r="L13" s="41"/>
      <c r="M13" s="10"/>
      <c r="N13" s="45" t="s">
        <v>16</v>
      </c>
      <c r="O13" s="45"/>
      <c r="P13" s="10"/>
      <c r="Q13" s="10"/>
      <c r="R13" s="10"/>
    </row>
    <row r="14">
      <c r="E14" s="41"/>
      <c r="F14" s="42"/>
      <c r="G14" s="46" t="str">
        <f>IF(N15="Imperial","Onzas","Gramos/ml")</f>
        <v>Gramos/ml</v>
      </c>
      <c r="H14" s="46" t="str">
        <f>IF(N15="Imperial","Lb/Pt","Kg/Lt")</f>
        <v>Kg/Lt</v>
      </c>
      <c r="I14" s="44"/>
      <c r="J14" s="41"/>
      <c r="K14" s="41"/>
      <c r="L14" s="41"/>
      <c r="M14" s="10"/>
      <c r="N14" s="45"/>
      <c r="O14" s="45"/>
      <c r="P14" s="10"/>
      <c r="Q14" s="10"/>
      <c r="R14" s="10"/>
    </row>
    <row r="15">
      <c r="E15" s="47" t="s">
        <v>17</v>
      </c>
      <c r="F15" s="47"/>
      <c r="G15" s="48">
        <v>250</v>
      </c>
      <c r="H15" s="49">
        <v>2.2000000000000002</v>
      </c>
      <c r="I15" s="50">
        <f>IF(H15="","",(G15/1000)*H15)</f>
        <v>0.55000000000000004</v>
      </c>
      <c r="J15" s="50"/>
      <c r="K15" s="50"/>
      <c r="L15" s="50"/>
      <c r="M15" s="10"/>
      <c r="N15" s="51" t="s">
        <v>18</v>
      </c>
      <c r="O15" s="51"/>
      <c r="P15" s="10"/>
      <c r="Q15" s="10"/>
      <c r="R15" s="10"/>
    </row>
    <row r="16">
      <c r="E16" s="56" t="s">
        <v>95</v>
      </c>
      <c r="F16" s="57"/>
      <c r="G16" s="53">
        <v>17</v>
      </c>
      <c r="H16" s="54">
        <v>6.75</v>
      </c>
      <c r="I16" s="55">
        <f>IF(H16="","",(G16/1000)*H16)</f>
        <v>0.11475</v>
      </c>
      <c r="J16" s="55"/>
      <c r="K16" s="55"/>
      <c r="L16" s="55"/>
      <c r="M16" s="10"/>
      <c r="N16" s="10"/>
      <c r="O16" s="10"/>
      <c r="P16" s="10"/>
      <c r="Q16" s="10"/>
      <c r="R16" s="10"/>
    </row>
    <row r="17">
      <c r="E17" s="56" t="s">
        <v>22</v>
      </c>
      <c r="F17" s="57"/>
      <c r="G17" s="53">
        <v>15</v>
      </c>
      <c r="H17" s="54">
        <v>8</v>
      </c>
      <c r="I17" s="55">
        <f>IF(H17="","",(G17/1000)*H17)</f>
        <v>0.12</v>
      </c>
      <c r="J17" s="55"/>
      <c r="K17" s="55"/>
      <c r="L17" s="55"/>
      <c r="M17" s="10"/>
      <c r="O17"/>
      <c r="P17" s="10"/>
      <c r="Q17" s="10"/>
      <c r="R17" s="10"/>
    </row>
    <row r="18">
      <c r="E18" s="56" t="s">
        <v>33</v>
      </c>
      <c r="F18" s="57"/>
      <c r="G18" s="53">
        <v>3</v>
      </c>
      <c r="H18" s="54">
        <v>7</v>
      </c>
      <c r="I18" s="55">
        <f>IF(H18="","",(G18/1000)*H18)</f>
        <v>0.021000000000000001</v>
      </c>
      <c r="J18" s="55"/>
      <c r="K18" s="55"/>
      <c r="L18" s="55"/>
      <c r="M18" s="10"/>
      <c r="O18" s="103"/>
      <c r="P18" s="10"/>
      <c r="Q18" s="10"/>
      <c r="R18" s="10"/>
    </row>
    <row r="19">
      <c r="E19" s="56" t="s">
        <v>96</v>
      </c>
      <c r="F19" s="57"/>
      <c r="G19" s="53">
        <v>38</v>
      </c>
      <c r="H19" s="54">
        <v>10.199999999999999</v>
      </c>
      <c r="I19" s="55">
        <f>IF(H19="","",(G19/1000)*H19)</f>
        <v>0.38759999999999994</v>
      </c>
      <c r="J19" s="55"/>
      <c r="K19" s="55"/>
      <c r="L19" s="55"/>
      <c r="M19" s="10"/>
      <c r="O19" s="104"/>
      <c r="P19" s="10"/>
      <c r="Q19" s="10"/>
      <c r="R19" s="10"/>
    </row>
    <row r="20">
      <c r="E20" s="97"/>
      <c r="F20" s="98"/>
      <c r="G20" s="53"/>
      <c r="H20" s="54"/>
      <c r="I20" s="55" t="str">
        <f>IF(H20="","",(G20/1000)*H20)</f>
        <v/>
      </c>
      <c r="J20" s="55"/>
      <c r="K20" s="55"/>
      <c r="L20" s="55"/>
      <c r="M20" s="10"/>
      <c r="N20" s="10"/>
      <c r="O20" s="103"/>
      <c r="P20" s="10"/>
      <c r="Q20" s="10"/>
      <c r="R20" s="10"/>
    </row>
    <row r="21">
      <c r="E21" s="97"/>
      <c r="F21" s="98"/>
      <c r="G21" s="53"/>
      <c r="H21" s="54"/>
      <c r="I21" s="55" t="str">
        <f>IF(H21="","",(G21/1000)*H21)</f>
        <v/>
      </c>
      <c r="J21" s="55"/>
      <c r="K21" s="55"/>
      <c r="L21" s="55"/>
      <c r="M21" s="10"/>
      <c r="N21" s="10"/>
      <c r="O21" s="104"/>
      <c r="P21" s="10"/>
      <c r="Q21" s="10"/>
      <c r="R21" s="10"/>
    </row>
    <row r="22">
      <c r="E22" s="58"/>
      <c r="F22" s="59"/>
      <c r="G22" s="53"/>
      <c r="H22" s="54"/>
      <c r="I22" s="55" t="str">
        <f>IF(H22="","",(G22/1000)*H22)</f>
        <v/>
      </c>
      <c r="J22" s="55"/>
      <c r="K22" s="55"/>
      <c r="L22" s="55"/>
      <c r="M22" s="10"/>
      <c r="N22" s="10"/>
      <c r="O22" s="105"/>
      <c r="P22" s="10"/>
      <c r="Q22" s="10"/>
      <c r="R22" s="10"/>
    </row>
    <row r="23">
      <c r="E23" s="64"/>
      <c r="F23" s="64"/>
      <c r="G23" s="53"/>
      <c r="H23" s="54"/>
      <c r="I23" s="63" t="str">
        <f>IF(H23="","",(G23/1000)*H23)</f>
        <v/>
      </c>
      <c r="J23" s="63"/>
      <c r="K23" s="63"/>
      <c r="L23" s="63"/>
      <c r="M23" s="10"/>
      <c r="N23" s="10"/>
      <c r="O23" s="104"/>
      <c r="P23" s="10"/>
      <c r="Q23" s="10"/>
      <c r="R23" s="10"/>
    </row>
    <row r="24">
      <c r="E24" s="64"/>
      <c r="F24" s="64"/>
      <c r="G24" s="53"/>
      <c r="H24" s="54"/>
      <c r="I24" s="55" t="str">
        <f>IF(H24="","",(G24/1000)*H24)</f>
        <v/>
      </c>
      <c r="J24" s="55"/>
      <c r="K24" s="55"/>
      <c r="L24" s="55"/>
      <c r="M24" s="10"/>
      <c r="N24" s="10"/>
      <c r="O24" s="105"/>
      <c r="P24" s="10"/>
      <c r="Q24" s="10"/>
      <c r="R24" s="10"/>
    </row>
    <row r="25">
      <c r="E25" s="64"/>
      <c r="F25" s="64"/>
      <c r="G25" s="53"/>
      <c r="H25" s="54"/>
      <c r="I25" s="55" t="str">
        <f>IF(H25="","",(G25/1000)*H25)</f>
        <v/>
      </c>
      <c r="J25" s="55"/>
      <c r="K25" s="55"/>
      <c r="L25" s="55"/>
      <c r="M25" s="10"/>
      <c r="N25" s="10"/>
      <c r="O25" s="10"/>
      <c r="P25" s="10"/>
      <c r="Q25" s="10"/>
      <c r="R25" s="10"/>
    </row>
    <row r="26">
      <c r="E26" s="64"/>
      <c r="F26" s="64"/>
      <c r="G26" s="53"/>
      <c r="H26" s="54"/>
      <c r="I26" s="55" t="str">
        <f>IF(H26="","",(G26/1000)*H26)</f>
        <v/>
      </c>
      <c r="J26" s="55"/>
      <c r="K26" s="55"/>
      <c r="L26" s="55"/>
      <c r="M26" s="10"/>
      <c r="N26" s="10"/>
      <c r="O26" s="10"/>
      <c r="P26" s="10"/>
      <c r="Q26" s="10"/>
      <c r="R26" s="10"/>
    </row>
    <row r="27">
      <c r="E27" s="64"/>
      <c r="F27" s="64"/>
      <c r="G27" s="53"/>
      <c r="H27" s="54"/>
      <c r="I27" s="55" t="str">
        <f>IF(H27="","",(G27/1000)*H27)</f>
        <v/>
      </c>
      <c r="J27" s="55"/>
      <c r="K27" s="55"/>
      <c r="L27" s="55"/>
      <c r="M27" s="10"/>
      <c r="N27" s="10"/>
      <c r="O27" s="10"/>
      <c r="P27" s="10"/>
      <c r="Q27" s="10"/>
      <c r="R27" s="10"/>
    </row>
    <row r="28">
      <c r="E28" s="64"/>
      <c r="F28" s="64"/>
      <c r="G28" s="65"/>
      <c r="H28" s="66"/>
      <c r="I28" s="55" t="str">
        <f>IF(H28="","",(G28/1000)*H28)</f>
        <v/>
      </c>
      <c r="J28" s="55"/>
      <c r="K28" s="55"/>
      <c r="L28" s="55"/>
      <c r="M28" s="10"/>
      <c r="N28" s="10"/>
      <c r="O28" s="10"/>
      <c r="P28" s="10"/>
      <c r="Q28" s="10"/>
      <c r="R28" s="10"/>
    </row>
    <row r="29">
      <c r="E29" s="67"/>
      <c r="F29" s="67"/>
      <c r="G29" s="68"/>
      <c r="H29" s="69"/>
      <c r="I29" s="70" t="str">
        <f>IF(H29="","",(G29/1000)*H29)</f>
        <v/>
      </c>
      <c r="J29" s="70"/>
      <c r="K29" s="70"/>
      <c r="L29" s="70"/>
      <c r="M29" s="10"/>
      <c r="N29" s="10"/>
      <c r="O29" s="10"/>
      <c r="P29" s="10"/>
      <c r="Q29" s="10"/>
      <c r="R29" s="10"/>
    </row>
    <row r="30" ht="18.75">
      <c r="E30" s="71"/>
      <c r="F30" s="72"/>
      <c r="G30" s="72"/>
      <c r="H30" s="72"/>
      <c r="I30" s="73" t="s">
        <v>25</v>
      </c>
      <c r="J30" s="73"/>
      <c r="K30" s="73"/>
      <c r="L30" s="74">
        <f>IF(SUM(I15:I29)=0,"",SUM(I15:I29))</f>
        <v>1.1933500000000001</v>
      </c>
      <c r="M30" s="10"/>
      <c r="N30" s="10"/>
      <c r="O30" s="10"/>
      <c r="P30" s="10"/>
      <c r="Q30" s="10"/>
      <c r="R30" s="10"/>
    </row>
    <row r="31" s="75" customFormat="1" ht="15" customHeight="1">
      <c r="E31" s="31"/>
      <c r="F31" s="76"/>
      <c r="G31" s="77"/>
      <c r="H31" s="77"/>
      <c r="I31" s="78"/>
      <c r="J31" s="78"/>
      <c r="K31" s="78"/>
      <c r="L31" s="78"/>
      <c r="M31" s="79"/>
      <c r="N31" s="79"/>
      <c r="O31" s="79"/>
      <c r="P31" s="79"/>
      <c r="Q31" s="79"/>
      <c r="R31" s="79"/>
    </row>
    <row r="32" s="75" customFormat="1" ht="15">
      <c r="E32" s="80"/>
      <c r="F32" s="81"/>
      <c r="G32" s="81"/>
      <c r="H32" s="81"/>
      <c r="I32" s="82"/>
      <c r="J32" s="83"/>
      <c r="K32" s="83"/>
      <c r="L32" s="84"/>
      <c r="M32" s="79"/>
      <c r="N32" s="79"/>
      <c r="O32" s="79"/>
      <c r="P32" s="79"/>
      <c r="Q32" s="79"/>
      <c r="R32" s="79"/>
    </row>
    <row r="33" s="75" customFormat="1" ht="15">
      <c r="E33" s="85"/>
      <c r="F33" s="86"/>
      <c r="G33" s="86"/>
      <c r="H33" s="86"/>
      <c r="I33" s="87"/>
      <c r="J33" s="88"/>
      <c r="K33" s="88"/>
      <c r="L33" s="89"/>
      <c r="M33" s="79"/>
      <c r="N33" s="79"/>
      <c r="O33" s="79"/>
      <c r="P33" s="79"/>
      <c r="Q33" s="79"/>
      <c r="R33" s="79"/>
    </row>
    <row r="34" s="75" customFormat="1">
      <c r="E34" s="85"/>
      <c r="F34" s="88"/>
      <c r="G34" s="88"/>
      <c r="H34" s="88"/>
      <c r="I34" s="88"/>
      <c r="J34" s="88"/>
      <c r="K34" s="88"/>
      <c r="L34" s="89"/>
      <c r="M34" s="79"/>
      <c r="N34" s="79"/>
      <c r="O34" s="79"/>
      <c r="P34" s="79"/>
      <c r="Q34" s="79"/>
      <c r="R34" s="79"/>
    </row>
    <row r="35" s="75" customFormat="1">
      <c r="E35" s="85"/>
      <c r="F35" s="90"/>
      <c r="G35" s="91"/>
      <c r="H35" s="91"/>
      <c r="I35" s="91"/>
      <c r="J35" s="91"/>
      <c r="K35" s="91"/>
      <c r="L35" s="92"/>
      <c r="M35" s="79"/>
      <c r="N35" s="79"/>
      <c r="O35" s="79"/>
      <c r="P35" s="79"/>
      <c r="Q35" s="79"/>
      <c r="R35" s="79"/>
    </row>
    <row r="36" s="75" customFormat="1">
      <c r="E36" s="93"/>
      <c r="F36" s="91"/>
      <c r="G36" s="91"/>
      <c r="H36" s="91"/>
      <c r="I36" s="91"/>
      <c r="J36" s="91"/>
      <c r="K36" s="91"/>
      <c r="L36" s="92"/>
    </row>
    <row r="37" s="75" customFormat="1">
      <c r="E37" s="93"/>
      <c r="F37" s="91"/>
      <c r="G37" s="91"/>
      <c r="H37" s="91"/>
      <c r="I37" s="91"/>
      <c r="J37" s="91"/>
      <c r="K37" s="91"/>
      <c r="L37" s="92"/>
    </row>
    <row r="38" s="75" customFormat="1">
      <c r="E38" s="93"/>
      <c r="F38" s="91"/>
      <c r="G38" s="91"/>
      <c r="H38" s="91"/>
      <c r="I38" s="91"/>
      <c r="J38" s="91"/>
      <c r="K38" s="91"/>
      <c r="L38" s="92"/>
    </row>
    <row r="39" s="75" customFormat="1">
      <c r="E39" s="93"/>
      <c r="F39" s="91"/>
      <c r="G39" s="91"/>
      <c r="H39" s="91"/>
      <c r="I39" s="91"/>
      <c r="J39" s="91"/>
      <c r="K39" s="91"/>
      <c r="L39" s="92"/>
    </row>
    <row r="40" s="75" customFormat="1">
      <c r="E40" s="93"/>
      <c r="F40" s="91"/>
      <c r="G40" s="91"/>
      <c r="H40" s="91"/>
      <c r="I40" s="91"/>
      <c r="J40" s="91"/>
      <c r="K40" s="91"/>
      <c r="L40" s="92"/>
    </row>
    <row r="41" s="75" customFormat="1">
      <c r="E41" s="93"/>
      <c r="F41" s="91"/>
      <c r="G41" s="91"/>
      <c r="H41" s="91"/>
      <c r="I41" s="91"/>
      <c r="J41" s="91"/>
      <c r="K41" s="91"/>
      <c r="L41" s="92"/>
    </row>
    <row r="42" s="75" customFormat="1">
      <c r="E42" s="93"/>
      <c r="F42" s="91"/>
      <c r="G42" s="91"/>
      <c r="H42" s="91"/>
      <c r="I42" s="91"/>
      <c r="J42" s="91"/>
      <c r="K42" s="91"/>
      <c r="L42" s="92"/>
    </row>
    <row r="43" s="75" customFormat="1">
      <c r="E43" s="93"/>
      <c r="F43" s="91"/>
      <c r="G43" s="91"/>
      <c r="H43" s="91"/>
      <c r="I43" s="91"/>
      <c r="J43" s="91"/>
      <c r="K43" s="91"/>
      <c r="L43" s="92"/>
    </row>
    <row r="44" s="75" customFormat="1">
      <c r="E44" s="93"/>
      <c r="F44" s="91"/>
      <c r="G44" s="91"/>
      <c r="H44" s="91"/>
      <c r="I44" s="91"/>
      <c r="J44" s="91"/>
      <c r="K44" s="91"/>
      <c r="L44" s="92"/>
    </row>
    <row r="45" s="75" customFormat="1" ht="30" customHeight="1">
      <c r="E45" s="94"/>
      <c r="F45" s="95"/>
      <c r="G45" s="95"/>
      <c r="H45" s="95"/>
      <c r="I45" s="95"/>
      <c r="J45" s="95"/>
      <c r="K45" s="95"/>
      <c r="L45" s="96"/>
    </row>
    <row r="46" s="75" customFormat="1"/>
    <row r="47" s="75" customFormat="1"/>
  </sheetData>
  <mergeCells count="45">
    <mergeCell ref="E2:L2"/>
    <mergeCell ref="N3:P3"/>
    <mergeCell ref="E4:F4"/>
    <mergeCell ref="E5:F5"/>
    <mergeCell ref="E6:F6"/>
    <mergeCell ref="E8:F8"/>
    <mergeCell ref="E9:F9"/>
    <mergeCell ref="E10:F10"/>
    <mergeCell ref="E13:F14"/>
    <mergeCell ref="I13:L14"/>
    <mergeCell ref="N13:O14"/>
    <mergeCell ref="E15:F15"/>
    <mergeCell ref="I15:L15"/>
    <mergeCell ref="N15:O15"/>
    <mergeCell ref="E16:F16"/>
    <mergeCell ref="I16:L16"/>
    <mergeCell ref="E17:F17"/>
    <mergeCell ref="I17:L17"/>
    <mergeCell ref="E18:F18"/>
    <mergeCell ref="I18:L18"/>
    <mergeCell ref="E19:F19"/>
    <mergeCell ref="I19:L19"/>
    <mergeCell ref="E20:F20"/>
    <mergeCell ref="I20:L20"/>
    <mergeCell ref="E21:F21"/>
    <mergeCell ref="I21:L21"/>
    <mergeCell ref="E22:F22"/>
    <mergeCell ref="I22:L22"/>
    <mergeCell ref="E23:F23"/>
    <mergeCell ref="I23:L23"/>
    <mergeCell ref="E24:F24"/>
    <mergeCell ref="I24:L24"/>
    <mergeCell ref="E25:F25"/>
    <mergeCell ref="I25:L25"/>
    <mergeCell ref="E26:F26"/>
    <mergeCell ref="I26:L26"/>
    <mergeCell ref="E27:F27"/>
    <mergeCell ref="I27:L27"/>
    <mergeCell ref="E28:F28"/>
    <mergeCell ref="I28:L28"/>
    <mergeCell ref="E29:F29"/>
    <mergeCell ref="I29:L29"/>
    <mergeCell ref="E30:H30"/>
    <mergeCell ref="I30:K30"/>
    <mergeCell ref="F35:L3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6C001F-00E9-4AEC-815E-0061007100E5}" type="list" allowBlank="1" errorStyle="stop" imeMode="noControl" operator="between" showDropDown="0" showErrorMessage="1" showInputMessage="0">
          <x14:formula1>
            <xm:f>"Imperial,Metric"</xm:f>
          </x14:formula1>
          <xm:sqref>N15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ONLYOFFICE/7.3.3.50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tecnica producto</dc:title>
  <dc:creator>g.juliani@asesorfranquicia.com</dc:creator>
  <cp:keywords>ppp</cp:keywords>
  <cp:revision>5</cp:revision>
  <dcterms:created xsi:type="dcterms:W3CDTF">2015-06-05T18:17:20Z</dcterms:created>
  <dcterms:modified xsi:type="dcterms:W3CDTF">2023-06-03T16:23:48Z</dcterms:modified>
  <cp:category>chef</cp:category>
</cp:coreProperties>
</file>