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<sst xmlns="http://schemas.openxmlformats.org/spreadsheetml/2006/main" count="18" uniqueCount="18">
  <si>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Volumen valoración inicial (ml)</t>
  </si>
  <si>
    <t xml:space="preserve">Concentración inicial Mi</t>
  </si>
  <si>
    <t xml:space="preserve">Volumen valorante (ml)</t>
  </si>
  <si>
    <t xml:space="preserve">Volumen disolución</t>
  </si>
  <si>
    <t xml:space="preserve">Concentración final y</t>
  </si>
  <si>
    <t xml:space="preserve">Moles</t>
  </si>
  <si>
    <t xml:space="preserve">Ln(x/m)</t>
  </si>
  <si>
    <t xml:space="preserve">Ln(y)</t>
  </si>
  <si>
    <t xml:space="preserve">x/m = k · y^n</t>
  </si>
  <si>
    <t xml:space="preserve">V · M = V’ · M’</t>
  </si>
  <si>
    <t xml:space="preserve">X = (M – y) · V</t>
  </si>
  <si>
    <t xml:space="preserve">Isoterma</t>
  </si>
  <si>
    <t xml:space="preserve">ln(k)=</t>
  </si>
  <si>
    <t xml:space="preserve">10mL CH3COOH</t>
  </si>
  <si>
    <t xml:space="preserve">k=</t>
  </si>
  <si>
    <t xml:space="preserve">NaOH 0’1M</t>
  </si>
  <si>
    <t xml:space="preserve">n=</t>
  </si>
  <si>
    <t xml:space="preserve">Volumen dis. (frascos) (ml)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</si>
</sst>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2A6099"/>
        <bgColor rgb="FF004586"/>
      </patternFill>
    </fill>
    <fill>
      <patternFill patternType="solid">
        <fgColor rgb="FFFFFF00"/>
        <bgColor rgb="FFFFFF00"/>
      </patternFill>
    </fill>
    <fill>
      <patternFill patternType="solid">
        <fgColor rgb="FF00A933"/>
        <bgColor rgb="FF008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7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Pt>
            <c:idx val="2"/>
            <c:marker>
              <c:symbol val="square"/>
              <c:size val="8"/>
              <c:spPr>
                <a:solidFill>
                  <a:srgbClr val="004586"/>
                </a:solidFill>
              </c:spPr>
            </c:marker>
          </c:dPt>
          <c:dLbls>
            <c:dLbl>
              <c:idx val="2"/>
              <c:txPr>
                <a:bodyPr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Sheet1!$G$2:$G$5</c:f>
              <c:numCache>
                <c:formatCode>General</c:formatCode>
                <c:ptCount val="4"/>
                <c:pt idx="0">
                  <c:v>-5.53403970006911</c:v>
                </c:pt>
                <c:pt idx="1">
                  <c:v>-4.78699186774039</c:v>
                </c:pt>
                <c:pt idx="2">
                  <c:v>-4.69948086545933</c:v>
                </c:pt>
                <c:pt idx="3">
                  <c:v>-4.66771070446299</c:v>
                </c:pt>
              </c:numCache>
            </c:numRef>
          </c:xVal>
          <c:yVal>
            <c:numRef>
              <c:f>Sheet1!$H$2:$H$5</c:f>
              <c:numCache>
                <c:formatCode>General</c:formatCode>
                <c:ptCount val="4"/>
                <c:pt idx="0">
                  <c:v>-1.4961092271271</c:v>
                </c:pt>
                <c:pt idx="1">
                  <c:v>-3.0261914810387</c:v>
                </c:pt>
                <c:pt idx="2">
                  <c:v>-4.01738352108597</c:v>
                </c:pt>
                <c:pt idx="3">
                  <c:v>-5.07517381523383</c:v>
                </c:pt>
              </c:numCache>
            </c:numRef>
          </c:yVal>
          <c:smooth val="0"/>
        </c:ser>
        <c:axId val="80452307"/>
        <c:axId val="57274972"/>
      </c:scatterChart>
      <c:valAx>
        <c:axId val="8045230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Ln(y)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7274972"/>
        <c:crosses val="autoZero"/>
        <c:crossBetween val="midCat"/>
      </c:valAx>
      <c:valAx>
        <c:axId val="57274972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Ln(x/m)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0452307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63360</xdr:colOff>
      <xdr:row>8</xdr:row>
      <xdr:rowOff>49320</xdr:rowOff>
    </xdr:from>
    <xdr:to>
      <xdr:col>6</xdr:col>
      <xdr:colOff>642600</xdr:colOff>
      <xdr:row>28</xdr:row>
      <xdr:rowOff>37080</xdr:rowOff>
    </xdr:to>
    <xdr:graphicFrame>
      <xdr:nvGraphicFramePr>
        <xdr:cNvPr id="0" name=""/>
        <xdr:cNvGraphicFramePr/>
      </xdr:nvGraphicFramePr>
      <xdr:xfrm>
        <a:off x="3456000" y="134964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I14" activeCellId="0" sqref="I14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7.12"/>
    <col collapsed="false" customWidth="true" hidden="false" outlineLevel="0" max="3" min="2" style="0" width="20.96"/>
    <col collapsed="false" customWidth="true" hidden="false" outlineLevel="0" max="5" min="4" style="0" width="20.45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2" t="s">
        <v>6</v>
      </c>
      <c r="H1" s="3" t="s">
        <v>7</v>
      </c>
    </row>
    <row r="2" customFormat="false" ht="12.8" hidden="false" customHeight="false" outlineLevel="0" collapsed="false">
      <c r="A2" s="0" t="n">
        <v>38.2</v>
      </c>
      <c r="B2" s="0" t="n">
        <f aca="false">(A2*0.1)/(10)</f>
        <v>0.382</v>
      </c>
      <c r="C2" s="0" t="n">
        <v>22.4</v>
      </c>
      <c r="D2" s="0" t="n">
        <v>10</v>
      </c>
      <c r="E2" s="4" t="n">
        <f aca="false">((C2/1000)*0.1)/(D2/1000)</f>
        <v>0.224</v>
      </c>
      <c r="F2" s="0" t="n">
        <f aca="false">($B$2-E2)*($B$14/1000)</f>
        <v>0.0079</v>
      </c>
      <c r="G2" s="0" t="n">
        <f aca="false">LN(F2/2)</f>
        <v>-5.53403970006911</v>
      </c>
      <c r="H2" s="0" t="n">
        <f aca="false">LN(E2)</f>
        <v>-1.4961092271271</v>
      </c>
    </row>
    <row r="3" customFormat="false" ht="12.8" hidden="false" customHeight="false" outlineLevel="0" collapsed="false">
      <c r="C3" s="0" t="n">
        <v>9.7</v>
      </c>
      <c r="D3" s="0" t="n">
        <v>20</v>
      </c>
      <c r="E3" s="4" t="n">
        <f aca="false">((C3/1000)*0.1)/(D3/1000)</f>
        <v>0.0485</v>
      </c>
      <c r="F3" s="0" t="n">
        <f aca="false">($B$2-E3)*($B$14/1000)</f>
        <v>0.016675</v>
      </c>
      <c r="G3" s="0" t="n">
        <f aca="false">LN(F3/2)</f>
        <v>-4.78699186774039</v>
      </c>
      <c r="H3" s="0" t="n">
        <f aca="false">LN(E3)</f>
        <v>-3.0261914810387</v>
      </c>
    </row>
    <row r="4" customFormat="false" ht="12.8" hidden="false" customHeight="false" outlineLevel="0" collapsed="false">
      <c r="C4" s="0" t="n">
        <v>3.6</v>
      </c>
      <c r="D4" s="0" t="n">
        <v>20</v>
      </c>
      <c r="E4" s="4" t="n">
        <f aca="false">((C4/1000)*0.1)/(D4/1000)</f>
        <v>0.018</v>
      </c>
      <c r="F4" s="0" t="n">
        <f aca="false">($B$2-E4)*($B$14/1000)</f>
        <v>0.0182</v>
      </c>
      <c r="G4" s="0" t="n">
        <f aca="false">LN(F4/2)</f>
        <v>-4.69948086545933</v>
      </c>
      <c r="H4" s="0" t="n">
        <f aca="false">LN(E4)</f>
        <v>-4.01738352108597</v>
      </c>
    </row>
    <row r="5" customFormat="false" ht="12.8" hidden="false" customHeight="false" outlineLevel="0" collapsed="false">
      <c r="C5" s="0" t="n">
        <v>2.5</v>
      </c>
      <c r="D5" s="0" t="n">
        <v>40</v>
      </c>
      <c r="E5" s="4" t="n">
        <f aca="false">((C5/1000)*0.1)/(D5/1000)</f>
        <v>0.00625</v>
      </c>
      <c r="F5" s="0" t="n">
        <f aca="false">($B$2-E5)*($B$14/1000)</f>
        <v>0.0187875</v>
      </c>
      <c r="G5" s="0" t="n">
        <f aca="false">LN(F5/2)</f>
        <v>-4.66771070446299</v>
      </c>
      <c r="H5" s="0" t="n">
        <f aca="false">LN(E5)</f>
        <v>-5.07517381523383</v>
      </c>
    </row>
    <row r="6" customFormat="false" ht="12.8" hidden="false" customHeight="false" outlineLevel="0" collapsed="false">
      <c r="E6" s="5"/>
    </row>
    <row r="7" customFormat="false" ht="12.8" hidden="false" customHeight="false" outlineLevel="0" collapsed="false">
      <c r="A7" s="0" t="s">
        <v>8</v>
      </c>
    </row>
    <row r="8" customFormat="false" ht="12.8" hidden="false" customHeight="false" outlineLevel="0" collapsed="false">
      <c r="A8" s="0" t="s">
        <v>9</v>
      </c>
    </row>
    <row r="9" customFormat="false" ht="12.8" hidden="false" customHeight="false" outlineLevel="0" collapsed="false">
      <c r="A9" s="0" t="s">
        <v>10</v>
      </c>
      <c r="I9" s="6" t="s">
        <v>11</v>
      </c>
    </row>
    <row r="10" customFormat="false" ht="12.8" hidden="false" customHeight="false" outlineLevel="0" collapsed="false">
      <c r="H10" s="7" t="s">
        <v>12</v>
      </c>
      <c r="I10" s="0" t="n">
        <f aca="false">SLOPE(H2:H5,G2:G5)</f>
        <v>-3.30997391219745</v>
      </c>
    </row>
    <row r="11" customFormat="false" ht="12.8" hidden="false" customHeight="false" outlineLevel="0" collapsed="false">
      <c r="A11" s="0" t="s">
        <v>13</v>
      </c>
      <c r="H11" s="7" t="s">
        <v>14</v>
      </c>
      <c r="I11" s="0" t="n">
        <f aca="false">EXP(I10)</f>
        <v>0.0365171263928971</v>
      </c>
    </row>
    <row r="12" customFormat="false" ht="12.8" hidden="false" customHeight="false" outlineLevel="0" collapsed="false">
      <c r="A12" s="0" t="s">
        <v>15</v>
      </c>
    </row>
    <row r="13" customFormat="false" ht="12.8" hidden="false" customHeight="false" outlineLevel="0" collapsed="false">
      <c r="H13" s="7" t="s">
        <v>16</v>
      </c>
      <c r="I13" s="0" t="n">
        <f aca="false">INTERCEPT(H2:H5,G2:G5)</f>
        <v>-19.6955907519751</v>
      </c>
    </row>
    <row r="14" customFormat="false" ht="12.8" hidden="false" customHeight="false" outlineLevel="0" collapsed="false">
      <c r="A14" s="0" t="s">
        <v>17</v>
      </c>
      <c r="B14" s="5" t="n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2021-04-27T12:19:51Z</dcterms:created>
  <dc:creator/>
  <dc:description/>
  <dc:language>es-ES</dc:language>
  <cp:lastModifiedBy/>
  <dcterms:modified xsi:type="dcterms:W3CDTF">2021-05-06T13:20:24Z</dcterms:modified>
  <cp:revision>11</cp:revision>
  <dc:subject/>
  <dc:title/>
</cp:coreProperties>
</file>