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4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<sst xmlns="http://schemas.openxmlformats.org/spreadsheetml/2006/main" count="20" uniqueCount="20">
  <si>
    <t xml:space="preserve">Volumen añadido (ml)</t>
  </si>
  <si>
    <t xml:space="preserve">Volumen total (ml)</t>
  </si>
  <si>
    <t xml:space="preserve">Molaridad [ ] </t>
  </si>
  <si>
    <t xml:space="preserve">Temperatura (ºC)</t>
  </si>
  <si>
    <t xml:space="preserve">Temperatura absoluta (K)</t>
  </si>
  <si>
    <t xml:space="preserve">Solubilidad (mol/L)</t>
  </si>
  <si>
    <r>
      <rPr>
        <sz val="10"/>
        <rFont val="Arial"/>
        <family val="2"/>
        <charset val="1"/>
      </rPr>
      <t xml:space="preserve">Constante </t>
    </r>
    <r>
      <rPr>
        <i val="true"/>
        <sz val="10"/>
        <rFont val="Arial"/>
        <family val="2"/>
        <charset val="1"/>
      </rPr>
      <t xml:space="preserve">k</t>
    </r>
  </si>
  <si>
    <t xml:space="preserve">∆G (KJ/mol)</t>
  </si>
  <si>
    <t xml:space="preserve">∆S (J/mol)</t>
  </si>
  <si>
    <t xml:space="preserve">1/T (K⁻¹)</t>
  </si>
  <si>
    <r>
      <rPr>
        <sz val="10"/>
        <rFont val="Arial"/>
        <family val="2"/>
        <charset val="1"/>
      </rPr>
      <t xml:space="preserve">Ln(</t>
    </r>
    <r>
      <rPr>
        <i val="true"/>
        <sz val="10"/>
        <rFont val="Arial"/>
        <family val="2"/>
        <charset val="1"/>
      </rPr>
      <t xml:space="preserve">k</t>
    </r>
    <r>
      <rPr>
        <sz val="10"/>
        <rFont val="Arial"/>
        <family val="2"/>
        <charset val="1"/>
      </rPr>
      <t xml:space="preserve">)</t>
    </r>
  </si>
  <si>
    <t xml:space="preserve">Masa KNO3 (g)</t>
  </si>
  <si>
    <r>
      <rPr>
        <sz val="10"/>
        <rFont val="Arial"/>
        <family val="0"/>
        <charset val="1"/>
      </rPr>
      <t xml:space="preserve">∆G = - R · T · ln(</t>
    </r>
    <r>
      <rPr>
        <i val="true"/>
        <sz val="10"/>
        <rFont val="Arial"/>
        <family val="0"/>
        <charset val="1"/>
      </rPr>
      <t xml:space="preserve">k</t>
    </r>
    <r>
      <rPr>
        <sz val="10"/>
        <rFont val="Arial"/>
        <family val="0"/>
        <charset val="1"/>
      </rPr>
      <t xml:space="preserve">)</t>
    </r>
  </si>
  <si>
    <t xml:space="preserve">Masa molecular</t>
  </si>
  <si>
    <t xml:space="preserve">Moles</t>
  </si>
  <si>
    <r>
      <rPr>
        <sz val="10"/>
        <rFont val="Arial"/>
        <family val="0"/>
        <charset val="1"/>
      </rPr>
      <t xml:space="preserve">∆S = - </t>
    </r>
    <r>
      <rPr>
        <sz val="10"/>
        <rFont val="Arial"/>
        <family val="2"/>
        <charset val="1"/>
      </rPr>
      <t xml:space="preserve">∆G / (T·∆H)</t>
    </r>
  </si>
  <si>
    <t xml:space="preserve">Pendiente</t>
  </si>
  <si>
    <t xml:space="preserve">Intersección</t>
  </si>
  <si>
    <t xml:space="preserve">Entalpía ∆H</t>
  </si>
  <si>
    <t xml:space="preserve">KJ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</si>
</sst>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name val="Arial"/>
      <family val="2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A6099"/>
        <bgColor rgb="FF004586"/>
      </patternFill>
    </fill>
    <fill>
      <patternFill patternType="solid">
        <fgColor rgb="FF00A933"/>
        <bgColor rgb="FF0080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7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4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Pt>
            <c:idx val="2"/>
            <c:marker>
              <c:symbol val="square"/>
              <c:size val="8"/>
              <c:spPr>
                <a:solidFill>
                  <a:srgbClr val="004586"/>
                </a:solidFill>
              </c:spPr>
            </c:marker>
          </c:dPt>
          <c:dLbls>
            <c:dLbl>
              <c:idx val="2"/>
              <c:txPr>
                <a:bodyPr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0"/>
            <c:dispEq val="0"/>
          </c:trendline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0"/>
            <c:dispEq val="1"/>
          </c:trendline>
          <c:xVal>
            <c:numRef>
              <c:f>Sheet1!$J$2:$J$5</c:f>
              <c:numCache>
                <c:formatCode>General</c:formatCode>
                <c:ptCount val="4"/>
                <c:pt idx="0">
                  <c:v>0.00288892098801098</c:v>
                </c:pt>
                <c:pt idx="1">
                  <c:v>0.002966038855109</c:v>
                </c:pt>
                <c:pt idx="2">
                  <c:v>0.00302892624564592</c:v>
                </c:pt>
                <c:pt idx="3">
                  <c:v>0.00308499151627333</c:v>
                </c:pt>
              </c:numCache>
            </c:numRef>
          </c:xVal>
          <c:yVal>
            <c:numRef>
              <c:f>Sheet1!$K$2:$K$5</c:f>
              <c:numCache>
                <c:formatCode>General</c:formatCode>
                <c:ptCount val="4"/>
                <c:pt idx="0">
                  <c:v>4.19556367144317</c:v>
                </c:pt>
                <c:pt idx="1">
                  <c:v>3.82274058735221</c:v>
                </c:pt>
                <c:pt idx="2">
                  <c:v>3.64079703094076</c:v>
                </c:pt>
                <c:pt idx="3">
                  <c:v>3.3201117307904</c:v>
                </c:pt>
              </c:numCache>
            </c:numRef>
          </c:yVal>
          <c:smooth val="0"/>
        </c:ser>
        <c:axId val="14904980"/>
        <c:axId val="92028780"/>
      </c:scatterChart>
      <c:valAx>
        <c:axId val="149049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1/T (K⁻¹)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2028780"/>
        <c:crosses val="autoZero"/>
        <c:crossBetween val="midCat"/>
      </c:valAx>
      <c:valAx>
        <c:axId val="92028780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Ln(k)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4904980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90360</xdr:colOff>
      <xdr:row>6</xdr:row>
      <xdr:rowOff>124200</xdr:rowOff>
    </xdr:from>
    <xdr:to>
      <xdr:col>11</xdr:col>
      <xdr:colOff>572400</xdr:colOff>
      <xdr:row>26</xdr:row>
      <xdr:rowOff>111960</xdr:rowOff>
    </xdr:to>
    <xdr:graphicFrame>
      <xdr:nvGraphicFramePr>
        <xdr:cNvPr id="0" name=""/>
        <xdr:cNvGraphicFramePr/>
      </xdr:nvGraphicFramePr>
      <xdr:xfrm>
        <a:off x="6555240" y="1099440"/>
        <a:ext cx="57715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9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I6" activeCellId="0" sqref="I6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9.97"/>
    <col collapsed="false" customWidth="true" hidden="false" outlineLevel="0" max="2" min="2" style="0" width="16.6"/>
    <col collapsed="false" customWidth="true" hidden="false" outlineLevel="0" max="4" min="3" style="0" width="16"/>
    <col collapsed="false" customWidth="true" hidden="false" outlineLevel="0" max="5" min="5" style="0" width="23.05"/>
    <col collapsed="false" customWidth="true" hidden="false" outlineLevel="0" max="6" min="6" style="0" width="17.1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1" t="s">
        <v>7</v>
      </c>
      <c r="I1" s="2" t="s">
        <v>8</v>
      </c>
      <c r="J1" s="0" t="s">
        <v>9</v>
      </c>
      <c r="K1" s="0" t="s">
        <v>10</v>
      </c>
    </row>
    <row r="2" customFormat="false" ht="12.8" hidden="false" customHeight="false" outlineLevel="0" collapsed="false">
      <c r="A2" s="0" t="n">
        <v>7</v>
      </c>
      <c r="B2" s="0" t="n">
        <v>12.2</v>
      </c>
      <c r="C2" s="3" t="n">
        <f aca="false">$B$10/(B2/1000)</f>
        <v>8.14807608114025</v>
      </c>
      <c r="D2" s="0" t="n">
        <v>73</v>
      </c>
      <c r="E2" s="0" t="n">
        <f aca="false">D2+273.15</f>
        <v>346.15</v>
      </c>
      <c r="F2" s="0" t="n">
        <f aca="false">C2</f>
        <v>8.14807608114025</v>
      </c>
      <c r="G2" s="4" t="n">
        <f aca="false">POWER(F2,2)</f>
        <v>66.3911438240498</v>
      </c>
      <c r="H2" s="4" t="n">
        <f aca="false">-8.314*E2*K2/1000</f>
        <v>-12.0743753495296</v>
      </c>
      <c r="I2" s="0" t="n">
        <f aca="false">-(H2)/(E2*$D$19)*1000</f>
        <v>0.973721401182038</v>
      </c>
      <c r="J2" s="5" t="n">
        <f aca="false">1/E2</f>
        <v>0.00288892098801098</v>
      </c>
      <c r="K2" s="0" t="n">
        <f aca="false">LN(G2)</f>
        <v>4.19556367144317</v>
      </c>
    </row>
    <row r="3" customFormat="false" ht="12.8" hidden="false" customHeight="false" outlineLevel="0" collapsed="false">
      <c r="A3" s="0" t="n">
        <v>9</v>
      </c>
      <c r="B3" s="0" t="n">
        <v>14.7</v>
      </c>
      <c r="C3" s="3" t="n">
        <f aca="false">$B$10/(B3/1000)</f>
        <v>6.76234885645653</v>
      </c>
      <c r="D3" s="0" t="n">
        <v>64</v>
      </c>
      <c r="E3" s="0" t="n">
        <f aca="false">D3+273.15</f>
        <v>337.15</v>
      </c>
      <c r="F3" s="0" t="n">
        <f aca="false">C3</f>
        <v>6.76234885645653</v>
      </c>
      <c r="G3" s="4" t="n">
        <f aca="false">POWER(F3,2)</f>
        <v>45.729362056419</v>
      </c>
      <c r="H3" s="4" t="n">
        <f aca="false">-8.314*E3*K3/1000</f>
        <v>-10.7153907267605</v>
      </c>
      <c r="I3" s="0" t="n">
        <f aca="false">-(H3)/(E3*$D$19)*1000</f>
        <v>0.887195288301197</v>
      </c>
      <c r="J3" s="5" t="n">
        <f aca="false">1/E3</f>
        <v>0.002966038855109</v>
      </c>
      <c r="K3" s="0" t="n">
        <f aca="false">LN(G3)</f>
        <v>3.82274058735221</v>
      </c>
    </row>
    <row r="4" customFormat="false" ht="12.8" hidden="false" customHeight="false" outlineLevel="0" collapsed="false">
      <c r="A4" s="0" t="n">
        <v>11</v>
      </c>
      <c r="B4" s="0" t="n">
        <v>16.1</v>
      </c>
      <c r="C4" s="3" t="n">
        <f aca="false">$B$10/(B4/1000)</f>
        <v>6.17431852111248</v>
      </c>
      <c r="D4" s="0" t="n">
        <v>57</v>
      </c>
      <c r="E4" s="0" t="n">
        <f aca="false">D4+273.15</f>
        <v>330.15</v>
      </c>
      <c r="F4" s="0" t="n">
        <f aca="false">C4</f>
        <v>6.17431852111248</v>
      </c>
      <c r="G4" s="4" t="n">
        <f aca="false">POWER(F4,2)</f>
        <v>38.1222092001527</v>
      </c>
      <c r="H4" s="4" t="n">
        <f aca="false">-8.314*E4*K4/1000</f>
        <v>-9.99350398800697</v>
      </c>
      <c r="I4" s="0" t="n">
        <f aca="false">-(H4)/(E4*$D$19)*1000</f>
        <v>0.844969177923979</v>
      </c>
      <c r="J4" s="5" t="n">
        <f aca="false">1/E4</f>
        <v>0.00302892624564592</v>
      </c>
      <c r="K4" s="0" t="n">
        <f aca="false">LN(G4)</f>
        <v>3.64079703094076</v>
      </c>
    </row>
    <row r="5" customFormat="false" ht="12.8" hidden="false" customHeight="false" outlineLevel="0" collapsed="false">
      <c r="A5" s="0" t="n">
        <v>13</v>
      </c>
      <c r="B5" s="0" t="n">
        <v>18.9</v>
      </c>
      <c r="C5" s="3" t="n">
        <f aca="false">$B$10/(B5/1000)</f>
        <v>5.25960466613286</v>
      </c>
      <c r="D5" s="0" t="n">
        <v>51</v>
      </c>
      <c r="E5" s="0" t="n">
        <f aca="false">D5+273.15</f>
        <v>324.15</v>
      </c>
      <c r="F5" s="0" t="n">
        <f aca="false">C5</f>
        <v>5.25960466613286</v>
      </c>
      <c r="G5" s="4" t="n">
        <f aca="false">POWER(F5,2)</f>
        <v>27.6634412440065</v>
      </c>
      <c r="H5" s="4" t="n">
        <f aca="false">-8.314*E5*K5/1000</f>
        <v>-8.94764500459188</v>
      </c>
      <c r="I5" s="0" t="n">
        <f aca="false">-(H5)/(E5*$D$19)*1000</f>
        <v>0.770543388148399</v>
      </c>
      <c r="J5" s="5" t="n">
        <f aca="false">1/E5</f>
        <v>0.00308499151627333</v>
      </c>
      <c r="K5" s="0" t="n">
        <f aca="false">LN(G5)</f>
        <v>3.3201117307904</v>
      </c>
    </row>
    <row r="8" customFormat="false" ht="12.8" hidden="false" customHeight="false" outlineLevel="0" collapsed="false">
      <c r="A8" s="0" t="s">
        <v>11</v>
      </c>
      <c r="B8" s="0" t="n">
        <v>10.05</v>
      </c>
      <c r="D8" s="6" t="s">
        <v>12</v>
      </c>
    </row>
    <row r="9" customFormat="false" ht="12.8" hidden="false" customHeight="false" outlineLevel="0" collapsed="false">
      <c r="A9" s="0" t="s">
        <v>13</v>
      </c>
      <c r="B9" s="0" t="n">
        <v>101.1</v>
      </c>
    </row>
    <row r="10" customFormat="false" ht="12.8" hidden="false" customHeight="false" outlineLevel="0" collapsed="false">
      <c r="A10" s="0" t="s">
        <v>14</v>
      </c>
      <c r="B10" s="0" t="n">
        <f aca="false">B8/B9</f>
        <v>0.099406528189911</v>
      </c>
      <c r="D10" s="6" t="s">
        <v>15</v>
      </c>
    </row>
    <row r="12" customFormat="false" ht="12.8" hidden="false" customHeight="false" outlineLevel="0" collapsed="false">
      <c r="D12" s="0" t="s">
        <v>16</v>
      </c>
    </row>
    <row r="13" customFormat="false" ht="12.8" hidden="false" customHeight="false" outlineLevel="0" collapsed="false">
      <c r="D13" s="0" t="n">
        <f aca="false">SLOPE(K2:K5,J2:J5)</f>
        <v>-4308.79270636345</v>
      </c>
    </row>
    <row r="15" customFormat="false" ht="12.8" hidden="false" customHeight="false" outlineLevel="0" collapsed="false">
      <c r="D15" s="0" t="s">
        <v>17</v>
      </c>
    </row>
    <row r="16" customFormat="false" ht="12.8" hidden="false" customHeight="false" outlineLevel="0" collapsed="false">
      <c r="D16" s="0" t="n">
        <f aca="false">INTERCEPT(K2:K5,J2:J5)</f>
        <v>16.6376563871191</v>
      </c>
    </row>
    <row r="18" customFormat="false" ht="12.8" hidden="false" customHeight="false" outlineLevel="0" collapsed="false">
      <c r="D18" s="7" t="s">
        <v>18</v>
      </c>
    </row>
    <row r="19" customFormat="false" ht="12.8" hidden="false" customHeight="false" outlineLevel="0" collapsed="false">
      <c r="D19" s="0" t="n">
        <f aca="false">D13*-8.314/1000</f>
        <v>35.8233025607057</v>
      </c>
      <c r="E19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2021-04-27T12:19:51Z</dcterms:created>
  <dc:creator/>
  <dc:description/>
  <dc:language>es-ES</dc:language>
  <cp:lastModifiedBy/>
  <dcterms:modified xsi:type="dcterms:W3CDTF">2021-05-06T13:41:12Z</dcterms:modified>
  <cp:revision>12</cp:revision>
  <dc:subject/>
  <dc:title/>
</cp:coreProperties>
</file>