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heet1" sheetId="1" state="visible" r:id="rId2"/>
    <sheet name="Sheet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<sst xmlns="http://schemas.openxmlformats.org/spreadsheetml/2006/main" count="35" uniqueCount="31">
  <si>
    <t xml:space="preserve">tiempo (min)</t>
  </si>
  <si>
    <t xml:space="preserve">[Sac] (mol/L)</t>
  </si>
  <si>
    <t xml:space="preserve">Ln([Sac])</t>
  </si>
  <si>
    <t xml:space="preserve">1/[Sac] (L/mol)</t>
  </si>
  <si>
    <t xml:space="preserve">Velocidad (min⁻¹ * mol * L⁻¹)</t>
  </si>
  <si>
    <t xml:space="preserve">Velocidad (s⁻¹ * mol * L⁻¹)</t>
  </si>
  <si>
    <t xml:space="preserve">pendiente</t>
  </si>
  <si>
    <t xml:space="preserve">k=</t>
  </si>
  <si>
    <t xml:space="preserve">Min⁻¹</t>
  </si>
  <si>
    <t xml:space="preserve">S⁻¹</t>
  </si>
  <si>
    <t xml:space="preserve">ordenada en el origen</t>
  </si>
  <si>
    <t xml:space="preserve">ln(a)=</t>
  </si>
  <si>
    <t xml:space="preserve">a=</t>
  </si>
  <si>
    <t xml:space="preserve">mol/L</t>
  </si>
  <si>
    <r>
      <rPr>
        <i val="true"/>
        <sz val="10"/>
        <rFont val="Times New Roman"/>
        <family val="1"/>
        <charset val="1"/>
      </rPr>
      <t xml:space="preserve">v</t>
    </r>
    <r>
      <rPr>
        <sz val="10"/>
        <rFont val="Times New Roman"/>
        <family val="1"/>
        <charset val="1"/>
      </rPr>
      <t xml:space="preserve"> = </t>
    </r>
    <r>
      <rPr>
        <i val="true"/>
        <sz val="10"/>
        <rFont val="Times New Roman"/>
        <family val="1"/>
        <charset val="1"/>
      </rPr>
      <t xml:space="preserve">k</t>
    </r>
    <r>
      <rPr>
        <sz val="10"/>
        <rFont val="Times New Roman"/>
        <family val="1"/>
        <charset val="1"/>
      </rPr>
      <t xml:space="preserve"> · [</t>
    </r>
    <r>
      <rPr>
        <i val="true"/>
        <sz val="10"/>
        <rFont val="Times New Roman"/>
        <family val="1"/>
        <charset val="1"/>
      </rPr>
      <t xml:space="preserve">a</t>
    </r>
    <r>
      <rPr>
        <sz val="10"/>
        <rFont val="Times New Roman"/>
        <family val="1"/>
        <charset val="1"/>
      </rPr>
      <t xml:space="preserve">]</t>
    </r>
  </si>
  <si>
    <t xml:space="preserve">En el gráfico 2 al ser el coeficiente de correlación lineal R² = 1,000 y el mayor de todos, podemos llegar a saber que esta relación se cumple de manera más eficaz en ese gráfico. </t>
  </si>
  <si>
    <t xml:space="preserve">La reacción es de orden 1 ya que la recta aparece solo cuando se enfrentan ln([Sac]) con el tiempo (min)</t>
  </si>
  <si>
    <t xml:space="preserve">ventaja: obtenemos datos muy exactos sobre la concentración del reactivo cada cierto tiempo de reacción, esto nos permite conocer la concentración en un momento dado.</t>
  </si>
  <si>
    <t xml:space="preserve">Tiempo (min)</t>
  </si>
  <si>
    <t xml:space="preserve">Ángulo (grados)</t>
  </si>
  <si>
    <r>
      <rPr>
        <sz val="10"/>
        <rFont val="Arial"/>
        <family val="0"/>
        <charset val="1"/>
      </rPr>
      <t xml:space="preserve">α – </t>
    </r>
    <r>
      <rPr>
        <sz val="10"/>
        <rFont val="Arial"/>
        <family val="2"/>
        <charset val="1"/>
      </rPr>
      <t xml:space="preserve">α</t>
    </r>
    <r>
      <rPr>
        <vertAlign val="subscript"/>
        <sz val="10"/>
        <rFont val="Arial"/>
        <family val="2"/>
        <charset val="1"/>
      </rPr>
      <t xml:space="preserve">0 </t>
    </r>
    <r>
      <rPr>
        <sz val="10"/>
        <rFont val="Arial"/>
        <family val="2"/>
        <charset val="1"/>
      </rPr>
      <t xml:space="preserve">(grados)</t>
    </r>
  </si>
  <si>
    <r>
      <rPr>
        <sz val="10"/>
        <rFont val="Arial"/>
        <family val="2"/>
        <charset val="1"/>
      </rPr>
      <t xml:space="preserve">ln(</t>
    </r>
    <r>
      <rPr>
        <sz val="10"/>
        <rFont val="Arial"/>
        <family val="0"/>
        <charset val="1"/>
      </rPr>
      <t xml:space="preserve">α – </t>
    </r>
    <r>
      <rPr>
        <sz val="10"/>
        <rFont val="Arial"/>
        <family val="2"/>
        <charset val="1"/>
      </rPr>
      <t xml:space="preserve">α</t>
    </r>
    <r>
      <rPr>
        <vertAlign val="subscript"/>
        <sz val="10"/>
        <rFont val="Arial"/>
        <family val="2"/>
        <charset val="1"/>
      </rPr>
      <t xml:space="preserve">0 </t>
    </r>
    <r>
      <rPr>
        <sz val="10"/>
        <rFont val="Arial"/>
        <family val="2"/>
        <charset val="1"/>
      </rPr>
      <t xml:space="preserve">)</t>
    </r>
  </si>
  <si>
    <t xml:space="preserve">1/α (grados⁻¹)</t>
  </si>
  <si>
    <t xml:space="preserve">min⁻¹</t>
  </si>
  <si>
    <t xml:space="preserve">misma pendiente</t>
  </si>
  <si>
    <t xml:space="preserve">Ángulo inicial</t>
  </si>
  <si>
    <t xml:space="preserve">Ángulo final (grados)</t>
  </si>
  <si>
    <t xml:space="preserve">En el gráfico 2 al ser el coeficiente de correlación lineal R² = 0,999 y el mayor de todos, sabemos que la relación se cumple de manera más eficaz en ese gráfico.</t>
  </si>
  <si>
    <t xml:space="preserve">El tercer gráfico hay que descartarlo ya que no presenta linealidad alguna, el primero presenta cierta linealidad pero inferior al gráfico 2</t>
  </si>
  <si>
    <t xml:space="preserve">Tomado el segundo como gráfico de referencia, concluímos que la reacción es de orden 1 ya que se enfrentan ln(α-α0) vs tiempo (min)</t>
  </si>
  <si>
    <t xml:space="preserve">Ventaja: no tenemos que parar la reacción en ningún momento, es más rápido y simple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</si>
</sst>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0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3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0"/>
      <charset val="1"/>
    </font>
    <font>
      <vertAlign val="subscript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 2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Sheet1!$A$2:$A$14</c:f>
              <c:numCache>
                <c:formatCode>General</c:formatCode>
                <c:ptCount val="1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</c:numCache>
            </c:numRef>
          </c:xVal>
          <c:yVal>
            <c:numRef>
              <c:f>Sheet1!$C$2:$C$14</c:f>
              <c:numCache>
                <c:formatCode>General</c:formatCode>
                <c:ptCount val="13"/>
                <c:pt idx="0">
                  <c:v>-1.1239300966524</c:v>
                </c:pt>
                <c:pt idx="1">
                  <c:v>-1.29462717259407</c:v>
                </c:pt>
                <c:pt idx="2">
                  <c:v>-1.46101790731583</c:v>
                </c:pt>
                <c:pt idx="3">
                  <c:v>-1.63475572041839</c:v>
                </c:pt>
                <c:pt idx="4">
                  <c:v>-1.80180980508156</c:v>
                </c:pt>
                <c:pt idx="5">
                  <c:v>-1.97328134585145</c:v>
                </c:pt>
                <c:pt idx="6">
                  <c:v>-2.13707065451647</c:v>
                </c:pt>
                <c:pt idx="7">
                  <c:v>-2.31263542884755</c:v>
                </c:pt>
                <c:pt idx="8">
                  <c:v>-2.47693848013882</c:v>
                </c:pt>
                <c:pt idx="9">
                  <c:v>-2.64507540194082</c:v>
                </c:pt>
                <c:pt idx="10">
                  <c:v>-2.81341071676004</c:v>
                </c:pt>
                <c:pt idx="11">
                  <c:v>-2.99573227355399</c:v>
                </c:pt>
                <c:pt idx="12">
                  <c:v>-3.14655516328857</c:v>
                </c:pt>
              </c:numCache>
            </c:numRef>
          </c:yVal>
          <c:smooth val="0"/>
        </c:ser>
        <c:axId val="83506072"/>
        <c:axId val="25078331"/>
      </c:scatterChart>
      <c:valAx>
        <c:axId val="8350607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tiempo (min)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25078331"/>
        <c:crosses val="autoZero"/>
        <c:crossBetween val="midCat"/>
      </c:valAx>
      <c:valAx>
        <c:axId val="25078331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ln([Sac])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83506072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 1</a:t>
            </a:r>
          </a:p>
        </c:rich>
      </c:tx>
      <c:layout>
        <c:manualLayout>
          <c:xMode val="edge"/>
          <c:yMode val="edge"/>
          <c:x val="0.343317203403971"/>
          <c:y val="0.0484038604305865"/>
        </c:manualLayout>
      </c:layout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Sheet1!$A$2:$A$14</c:f>
              <c:numCache>
                <c:formatCode>General</c:formatCode>
                <c:ptCount val="1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</c:numCache>
            </c:numRef>
          </c:xVal>
          <c:yVal>
            <c:numRef>
              <c:f>Sheet1!$B$2:$B$14</c:f>
              <c:numCache>
                <c:formatCode>General</c:formatCode>
                <c:ptCount val="13"/>
                <c:pt idx="0">
                  <c:v>0.325</c:v>
                </c:pt>
                <c:pt idx="1">
                  <c:v>0.274</c:v>
                </c:pt>
                <c:pt idx="2">
                  <c:v>0.232</c:v>
                </c:pt>
                <c:pt idx="3">
                  <c:v>0.195</c:v>
                </c:pt>
                <c:pt idx="4">
                  <c:v>0.165</c:v>
                </c:pt>
                <c:pt idx="5">
                  <c:v>0.139</c:v>
                </c:pt>
                <c:pt idx="6">
                  <c:v>0.118</c:v>
                </c:pt>
                <c:pt idx="7">
                  <c:v>0.099</c:v>
                </c:pt>
                <c:pt idx="8">
                  <c:v>0.084</c:v>
                </c:pt>
                <c:pt idx="9">
                  <c:v>0.071</c:v>
                </c:pt>
                <c:pt idx="10">
                  <c:v>0.06</c:v>
                </c:pt>
                <c:pt idx="11">
                  <c:v>0.05</c:v>
                </c:pt>
                <c:pt idx="12">
                  <c:v>0.043</c:v>
                </c:pt>
              </c:numCache>
            </c:numRef>
          </c:yVal>
          <c:smooth val="0"/>
        </c:ser>
        <c:axId val="15183650"/>
        <c:axId val="1223169"/>
      </c:scatterChart>
      <c:valAx>
        <c:axId val="1518365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tiempo (min)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1223169"/>
        <c:crosses val="autoZero"/>
        <c:crossBetween val="midCat"/>
      </c:valAx>
      <c:valAx>
        <c:axId val="1223169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[Sac] (mol/L)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15183650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 3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Sheet1!$A$2:$A$14</c:f>
              <c:numCache>
                <c:formatCode>General</c:formatCode>
                <c:ptCount val="1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</c:numCache>
            </c:numRef>
          </c:xVal>
          <c:yVal>
            <c:numRef>
              <c:f>Sheet1!$D$2:$D$14</c:f>
              <c:numCache>
                <c:formatCode>General</c:formatCode>
                <c:ptCount val="13"/>
                <c:pt idx="0">
                  <c:v>3.07692307692308</c:v>
                </c:pt>
                <c:pt idx="1">
                  <c:v>3.64963503649635</c:v>
                </c:pt>
                <c:pt idx="2">
                  <c:v>4.31034482758621</c:v>
                </c:pt>
                <c:pt idx="3">
                  <c:v>5.12820512820513</c:v>
                </c:pt>
                <c:pt idx="4">
                  <c:v>6.06060606060606</c:v>
                </c:pt>
                <c:pt idx="5">
                  <c:v>7.19424460431655</c:v>
                </c:pt>
                <c:pt idx="6">
                  <c:v>8.47457627118644</c:v>
                </c:pt>
                <c:pt idx="7">
                  <c:v>10.1010101010101</c:v>
                </c:pt>
                <c:pt idx="8">
                  <c:v>11.9047619047619</c:v>
                </c:pt>
                <c:pt idx="9">
                  <c:v>14.0845070422535</c:v>
                </c:pt>
                <c:pt idx="10">
                  <c:v>16.6666666666667</c:v>
                </c:pt>
                <c:pt idx="11">
                  <c:v>20</c:v>
                </c:pt>
                <c:pt idx="12">
                  <c:v>23.2558139534884</c:v>
                </c:pt>
              </c:numCache>
            </c:numRef>
          </c:yVal>
          <c:smooth val="0"/>
        </c:ser>
        <c:axId val="93311387"/>
        <c:axId val="51469656"/>
      </c:scatterChart>
      <c:valAx>
        <c:axId val="9331138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tiempo (min)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51469656"/>
        <c:crosses val="autoZero"/>
        <c:crossBetween val="midCat"/>
      </c:valAx>
      <c:valAx>
        <c:axId val="51469656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1/[Sac] (L/mol)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93311387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 1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Sheet2!$A$2:$A$18</c:f>
              <c:numCache>
                <c:formatCode>General</c:formatCode>
                <c:ptCount val="17"/>
                <c:pt idx="0">
                  <c:v>1.5</c:v>
                </c:pt>
                <c:pt idx="1">
                  <c:v>4.5</c:v>
                </c:pt>
                <c:pt idx="2">
                  <c:v>7.5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57</c:v>
                </c:pt>
                <c:pt idx="12">
                  <c:v>66</c:v>
                </c:pt>
                <c:pt idx="13">
                  <c:v>78</c:v>
                </c:pt>
                <c:pt idx="14">
                  <c:v>90</c:v>
                </c:pt>
                <c:pt idx="15">
                  <c:v>100</c:v>
                </c:pt>
                <c:pt idx="16">
                  <c:v>120</c:v>
                </c:pt>
              </c:numCache>
            </c:numRef>
          </c:xVal>
          <c:yVal>
            <c:numRef>
              <c:f>Sheet2!$B$2:$B$18</c:f>
              <c:numCache>
                <c:formatCode>General</c:formatCode>
                <c:ptCount val="17"/>
                <c:pt idx="0">
                  <c:v>10</c:v>
                </c:pt>
                <c:pt idx="1">
                  <c:v>8.8</c:v>
                </c:pt>
                <c:pt idx="2">
                  <c:v>7.4</c:v>
                </c:pt>
                <c:pt idx="3">
                  <c:v>6.5</c:v>
                </c:pt>
                <c:pt idx="4">
                  <c:v>5</c:v>
                </c:pt>
                <c:pt idx="5">
                  <c:v>3.7</c:v>
                </c:pt>
                <c:pt idx="6">
                  <c:v>2.6</c:v>
                </c:pt>
                <c:pt idx="7">
                  <c:v>1.7</c:v>
                </c:pt>
                <c:pt idx="8">
                  <c:v>0.8</c:v>
                </c:pt>
                <c:pt idx="9">
                  <c:v>0</c:v>
                </c:pt>
                <c:pt idx="10">
                  <c:v>-0.6</c:v>
                </c:pt>
                <c:pt idx="11">
                  <c:v>-1.8</c:v>
                </c:pt>
                <c:pt idx="12">
                  <c:v>-2.4</c:v>
                </c:pt>
                <c:pt idx="13">
                  <c:v>-3</c:v>
                </c:pt>
                <c:pt idx="14">
                  <c:v>-3.3</c:v>
                </c:pt>
                <c:pt idx="15">
                  <c:v>-3.45</c:v>
                </c:pt>
                <c:pt idx="16">
                  <c:v>-3.75</c:v>
                </c:pt>
              </c:numCache>
            </c:numRef>
          </c:yVal>
          <c:smooth val="0"/>
        </c:ser>
        <c:axId val="77462856"/>
        <c:axId val="75843406"/>
      </c:scatterChart>
      <c:valAx>
        <c:axId val="7746285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tiempo (min)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75843406"/>
        <c:crosses val="autoZero"/>
        <c:crossBetween val="midCat"/>
      </c:valAx>
      <c:valAx>
        <c:axId val="75843406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α (grados)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77462856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 2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Sheet2!$A$2:$A$18</c:f>
              <c:numCache>
                <c:formatCode>General</c:formatCode>
                <c:ptCount val="17"/>
                <c:pt idx="0">
                  <c:v>1.5</c:v>
                </c:pt>
                <c:pt idx="1">
                  <c:v>4.5</c:v>
                </c:pt>
                <c:pt idx="2">
                  <c:v>7.5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57</c:v>
                </c:pt>
                <c:pt idx="12">
                  <c:v>66</c:v>
                </c:pt>
                <c:pt idx="13">
                  <c:v>78</c:v>
                </c:pt>
                <c:pt idx="14">
                  <c:v>90</c:v>
                </c:pt>
                <c:pt idx="15">
                  <c:v>100</c:v>
                </c:pt>
                <c:pt idx="16">
                  <c:v>120</c:v>
                </c:pt>
              </c:numCache>
            </c:numRef>
          </c:xVal>
          <c:yVal>
            <c:numRef>
              <c:f>Sheet2!$D$2:$D$18</c:f>
              <c:numCache>
                <c:formatCode>General</c:formatCode>
                <c:ptCount val="17"/>
                <c:pt idx="0">
                  <c:v>2.63905732961526</c:v>
                </c:pt>
                <c:pt idx="1">
                  <c:v>2.54944517092557</c:v>
                </c:pt>
                <c:pt idx="2">
                  <c:v>2.43361335540045</c:v>
                </c:pt>
                <c:pt idx="3">
                  <c:v>2.35137525716348</c:v>
                </c:pt>
                <c:pt idx="4">
                  <c:v>2.19722457733622</c:v>
                </c:pt>
                <c:pt idx="5">
                  <c:v>2.04122032885964</c:v>
                </c:pt>
                <c:pt idx="6">
                  <c:v>1.88706964903238</c:v>
                </c:pt>
                <c:pt idx="7">
                  <c:v>1.7404661748405</c:v>
                </c:pt>
                <c:pt idx="8">
                  <c:v>1.56861591791385</c:v>
                </c:pt>
                <c:pt idx="9">
                  <c:v>1.38629436111989</c:v>
                </c:pt>
                <c:pt idx="10">
                  <c:v>1.22377543162212</c:v>
                </c:pt>
                <c:pt idx="11">
                  <c:v>0.78845736036427</c:v>
                </c:pt>
                <c:pt idx="12">
                  <c:v>0.470003629245736</c:v>
                </c:pt>
                <c:pt idx="13">
                  <c:v>0</c:v>
                </c:pt>
                <c:pt idx="14">
                  <c:v>-0.356674943938732</c:v>
                </c:pt>
                <c:pt idx="15">
                  <c:v>-0.597837000755621</c:v>
                </c:pt>
                <c:pt idx="16">
                  <c:v>-1.38629436111989</c:v>
                </c:pt>
              </c:numCache>
            </c:numRef>
          </c:yVal>
          <c:smooth val="0"/>
        </c:ser>
        <c:axId val="30477018"/>
        <c:axId val="11946436"/>
      </c:scatterChart>
      <c:valAx>
        <c:axId val="3047701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tiempo (min)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11946436"/>
        <c:crosses val="autoZero"/>
        <c:crossBetween val="midCat"/>
      </c:valAx>
      <c:valAx>
        <c:axId val="11946436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ln(α – α0 )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30477018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 3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Sheet2!$A$2:$A$18</c:f>
              <c:numCache>
                <c:formatCode>General</c:formatCode>
                <c:ptCount val="17"/>
                <c:pt idx="0">
                  <c:v>1.5</c:v>
                </c:pt>
                <c:pt idx="1">
                  <c:v>4.5</c:v>
                </c:pt>
                <c:pt idx="2">
                  <c:v>7.5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57</c:v>
                </c:pt>
                <c:pt idx="12">
                  <c:v>66</c:v>
                </c:pt>
                <c:pt idx="13">
                  <c:v>78</c:v>
                </c:pt>
                <c:pt idx="14">
                  <c:v>90</c:v>
                </c:pt>
                <c:pt idx="15">
                  <c:v>100</c:v>
                </c:pt>
                <c:pt idx="16">
                  <c:v>120</c:v>
                </c:pt>
              </c:numCache>
            </c:numRef>
          </c:xVal>
          <c:yVal>
            <c:numRef>
              <c:f>Sheet2!$E$2:$E$18</c:f>
              <c:numCache>
                <c:formatCode>General</c:formatCode>
                <c:ptCount val="17"/>
                <c:pt idx="0">
                  <c:v>0.1</c:v>
                </c:pt>
                <c:pt idx="1">
                  <c:v>0.113636363636364</c:v>
                </c:pt>
                <c:pt idx="2">
                  <c:v>0.135135135135135</c:v>
                </c:pt>
                <c:pt idx="3">
                  <c:v>0.153846153846154</c:v>
                </c:pt>
                <c:pt idx="4">
                  <c:v>0.2</c:v>
                </c:pt>
                <c:pt idx="5">
                  <c:v>0.27027027027027</c:v>
                </c:pt>
                <c:pt idx="6">
                  <c:v>0.384615384615385</c:v>
                </c:pt>
                <c:pt idx="7">
                  <c:v>0.588235294117647</c:v>
                </c:pt>
                <c:pt idx="8">
                  <c:v>1.25</c:v>
                </c:pt>
                <c:pt idx="10">
                  <c:v>-1.66666666666667</c:v>
                </c:pt>
                <c:pt idx="11">
                  <c:v>-0.555555555555556</c:v>
                </c:pt>
                <c:pt idx="12">
                  <c:v>-0.416666666666667</c:v>
                </c:pt>
                <c:pt idx="13">
                  <c:v>-0.333333333333333</c:v>
                </c:pt>
                <c:pt idx="14">
                  <c:v>-0.303030303030303</c:v>
                </c:pt>
                <c:pt idx="15">
                  <c:v>-0.289855072463768</c:v>
                </c:pt>
                <c:pt idx="16">
                  <c:v>-0.266666666666667</c:v>
                </c:pt>
              </c:numCache>
            </c:numRef>
          </c:yVal>
          <c:smooth val="0"/>
        </c:ser>
        <c:axId val="71249721"/>
        <c:axId val="22228528"/>
      </c:scatterChart>
      <c:valAx>
        <c:axId val="7124972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tiempo (min)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22228528"/>
        <c:crosses val="autoZero"/>
        <c:crossBetween val="midCat"/>
      </c:valAx>
      <c:valAx>
        <c:axId val="22228528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1/α (grados⁻¹)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71249721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Relationship Id="rId3" Type="http://schemas.openxmlformats.org/officeDocument/2006/relationships/chart" Target="../charts/chart15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6.xml"/><Relationship Id="rId2" Type="http://schemas.openxmlformats.org/officeDocument/2006/relationships/chart" Target="../charts/chart17.xml"/><Relationship Id="rId3" Type="http://schemas.openxmlformats.org/officeDocument/2006/relationships/chart" Target="../charts/chart18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91080</xdr:colOff>
      <xdr:row>17</xdr:row>
      <xdr:rowOff>19440</xdr:rowOff>
    </xdr:from>
    <xdr:to>
      <xdr:col>8</xdr:col>
      <xdr:colOff>114120</xdr:colOff>
      <xdr:row>31</xdr:row>
      <xdr:rowOff>148680</xdr:rowOff>
    </xdr:to>
    <xdr:graphicFrame>
      <xdr:nvGraphicFramePr>
        <xdr:cNvPr id="0" name=""/>
        <xdr:cNvGraphicFramePr/>
      </xdr:nvGraphicFramePr>
      <xdr:xfrm>
        <a:off x="4314240" y="2782800"/>
        <a:ext cx="4278240" cy="2405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17</xdr:row>
      <xdr:rowOff>360</xdr:rowOff>
    </xdr:from>
    <xdr:to>
      <xdr:col>5</xdr:col>
      <xdr:colOff>91440</xdr:colOff>
      <xdr:row>31</xdr:row>
      <xdr:rowOff>148680</xdr:rowOff>
    </xdr:to>
    <xdr:graphicFrame>
      <xdr:nvGraphicFramePr>
        <xdr:cNvPr id="1" name=""/>
        <xdr:cNvGraphicFramePr/>
      </xdr:nvGraphicFramePr>
      <xdr:xfrm>
        <a:off x="0" y="2763720"/>
        <a:ext cx="4314600" cy="24242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90720</xdr:colOff>
      <xdr:row>17</xdr:row>
      <xdr:rowOff>9000</xdr:rowOff>
    </xdr:from>
    <xdr:to>
      <xdr:col>13</xdr:col>
      <xdr:colOff>322560</xdr:colOff>
      <xdr:row>31</xdr:row>
      <xdr:rowOff>149040</xdr:rowOff>
    </xdr:to>
    <xdr:graphicFrame>
      <xdr:nvGraphicFramePr>
        <xdr:cNvPr id="2" name=""/>
        <xdr:cNvGraphicFramePr/>
      </xdr:nvGraphicFramePr>
      <xdr:xfrm>
        <a:off x="8569080" y="2772360"/>
        <a:ext cx="4302000" cy="241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53280</xdr:rowOff>
    </xdr:from>
    <xdr:to>
      <xdr:col>4</xdr:col>
      <xdr:colOff>321840</xdr:colOff>
      <xdr:row>37</xdr:row>
      <xdr:rowOff>34200</xdr:rowOff>
    </xdr:to>
    <xdr:graphicFrame>
      <xdr:nvGraphicFramePr>
        <xdr:cNvPr id="3" name=""/>
        <xdr:cNvGraphicFramePr/>
      </xdr:nvGraphicFramePr>
      <xdr:xfrm>
        <a:off x="0" y="3825720"/>
        <a:ext cx="4263120" cy="2256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322200</xdr:colOff>
      <xdr:row>23</xdr:row>
      <xdr:rowOff>68040</xdr:rowOff>
    </xdr:from>
    <xdr:to>
      <xdr:col>9</xdr:col>
      <xdr:colOff>1440</xdr:colOff>
      <xdr:row>37</xdr:row>
      <xdr:rowOff>48960</xdr:rowOff>
    </xdr:to>
    <xdr:graphicFrame>
      <xdr:nvGraphicFramePr>
        <xdr:cNvPr id="4" name=""/>
        <xdr:cNvGraphicFramePr/>
      </xdr:nvGraphicFramePr>
      <xdr:xfrm>
        <a:off x="4263480" y="3840480"/>
        <a:ext cx="4265280" cy="2256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16560</xdr:colOff>
      <xdr:row>23</xdr:row>
      <xdr:rowOff>81720</xdr:rowOff>
    </xdr:from>
    <xdr:to>
      <xdr:col>14</xdr:col>
      <xdr:colOff>213840</xdr:colOff>
      <xdr:row>37</xdr:row>
      <xdr:rowOff>62640</xdr:rowOff>
    </xdr:to>
    <xdr:graphicFrame>
      <xdr:nvGraphicFramePr>
        <xdr:cNvPr id="5" name=""/>
        <xdr:cNvGraphicFramePr/>
      </xdr:nvGraphicFramePr>
      <xdr:xfrm>
        <a:off x="8543880" y="3854160"/>
        <a:ext cx="4267440" cy="2256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9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L15" activeCellId="0" sqref="L15"/>
    </sheetView>
  </sheetViews>
  <sheetFormatPr defaultColWidth="11.55078125" defaultRowHeight="12.8" zeroHeight="false" outlineLevelRow="0" outlineLevelCol="0"/>
  <cols>
    <col collapsed="false" customWidth="true" hidden="false" outlineLevel="0" max="4" min="4" style="0" width="13.7"/>
    <col collapsed="false" customWidth="true" hidden="false" outlineLevel="0" max="6" min="6" style="0" width="25.41"/>
    <col collapsed="false" customWidth="true" hidden="false" outlineLevel="0" max="7" min="7" style="0" width="23.35"/>
  </cols>
  <sheetData>
    <row r="1" customFormat="false" ht="12.8" hidden="false" customHeight="false" outlineLevel="0" collapsed="false">
      <c r="A1" s="0" t="s">
        <v>0</v>
      </c>
      <c r="B1" s="1" t="s">
        <v>1</v>
      </c>
      <c r="C1" s="0" t="s">
        <v>2</v>
      </c>
      <c r="D1" s="0" t="s">
        <v>3</v>
      </c>
      <c r="F1" s="1" t="s">
        <v>4</v>
      </c>
      <c r="G1" s="1" t="s">
        <v>5</v>
      </c>
    </row>
    <row r="2" customFormat="false" ht="12.8" hidden="false" customHeight="false" outlineLevel="0" collapsed="false">
      <c r="A2" s="0" t="n">
        <v>0</v>
      </c>
      <c r="B2" s="0" t="n">
        <v>0.325</v>
      </c>
      <c r="C2" s="0" t="n">
        <f aca="false">LN(B2)</f>
        <v>-1.1239300966524</v>
      </c>
      <c r="D2" s="0" t="n">
        <f aca="false">1/B2</f>
        <v>3.07692307692308</v>
      </c>
      <c r="F2" s="0" t="n">
        <f aca="false">$I$3*B2</f>
        <v>0.0109897920071684</v>
      </c>
      <c r="G2" s="0" t="n">
        <f aca="false">$K$3*B2</f>
        <v>0.000183163200119473</v>
      </c>
      <c r="I2" s="0" t="s">
        <v>6</v>
      </c>
    </row>
    <row r="3" customFormat="false" ht="12.8" hidden="false" customHeight="false" outlineLevel="0" collapsed="false">
      <c r="A3" s="0" t="n">
        <v>5</v>
      </c>
      <c r="B3" s="0" t="n">
        <v>0.274</v>
      </c>
      <c r="C3" s="0" t="n">
        <f aca="false">LN(B3)</f>
        <v>-1.29462717259407</v>
      </c>
      <c r="D3" s="0" t="n">
        <f aca="false">1/B3</f>
        <v>3.64963503649635</v>
      </c>
      <c r="F3" s="0" t="n">
        <f aca="false">$I$3*B3</f>
        <v>0.00926524003065887</v>
      </c>
      <c r="G3" s="0" t="n">
        <f aca="false">$K$3*B3</f>
        <v>0.000154420667177648</v>
      </c>
      <c r="H3" s="2" t="s">
        <v>7</v>
      </c>
      <c r="I3" s="3" t="n">
        <f aca="false">ABS(SLOPE(C2:C14,A2:A14))</f>
        <v>0.0338147446374411</v>
      </c>
      <c r="J3" s="0" t="s">
        <v>8</v>
      </c>
      <c r="K3" s="0" t="n">
        <f aca="false">I3/60</f>
        <v>0.000563579077290686</v>
      </c>
      <c r="L3" s="1" t="s">
        <v>9</v>
      </c>
    </row>
    <row r="4" customFormat="false" ht="12.8" hidden="false" customHeight="false" outlineLevel="0" collapsed="false">
      <c r="A4" s="0" t="n">
        <v>10</v>
      </c>
      <c r="B4" s="0" t="n">
        <v>0.232</v>
      </c>
      <c r="C4" s="0" t="n">
        <f aca="false">LN(B4)</f>
        <v>-1.46101790731583</v>
      </c>
      <c r="D4" s="0" t="n">
        <f aca="false">1/B4</f>
        <v>4.31034482758621</v>
      </c>
      <c r="F4" s="0" t="n">
        <f aca="false">$I$3*B4</f>
        <v>0.00784502075588634</v>
      </c>
      <c r="G4" s="0" t="n">
        <f aca="false">$K$3*B4</f>
        <v>0.000130750345931439</v>
      </c>
    </row>
    <row r="5" customFormat="false" ht="12.8" hidden="false" customHeight="false" outlineLevel="0" collapsed="false">
      <c r="A5" s="0" t="n">
        <v>15</v>
      </c>
      <c r="B5" s="0" t="n">
        <v>0.195</v>
      </c>
      <c r="C5" s="0" t="n">
        <f aca="false">LN(B5)</f>
        <v>-1.63475572041839</v>
      </c>
      <c r="D5" s="0" t="n">
        <f aca="false">1/B5</f>
        <v>5.12820512820513</v>
      </c>
      <c r="F5" s="0" t="n">
        <f aca="false">$I$3*B5</f>
        <v>0.00659387520430102</v>
      </c>
      <c r="G5" s="0" t="n">
        <f aca="false">$K$3*B5</f>
        <v>0.000109897920071684</v>
      </c>
      <c r="I5" s="0" t="s">
        <v>10</v>
      </c>
    </row>
    <row r="6" customFormat="false" ht="12.8" hidden="false" customHeight="false" outlineLevel="0" collapsed="false">
      <c r="A6" s="0" t="n">
        <v>20</v>
      </c>
      <c r="B6" s="0" t="n">
        <v>0.165</v>
      </c>
      <c r="C6" s="0" t="n">
        <f aca="false">LN(B6)</f>
        <v>-1.80180980508156</v>
      </c>
      <c r="D6" s="0" t="n">
        <f aca="false">1/B6</f>
        <v>6.06060606060606</v>
      </c>
      <c r="F6" s="0" t="n">
        <f aca="false">$I$3*B6</f>
        <v>0.00557943286517779</v>
      </c>
      <c r="G6" s="0" t="n">
        <f aca="false">$K$3*B6</f>
        <v>9.29905477529631E-005</v>
      </c>
      <c r="H6" s="2" t="s">
        <v>11</v>
      </c>
      <c r="I6" s="0" t="n">
        <f aca="false">INTERCEPT(C2:C14,A2:A14)</f>
        <v>-1.12531459679676</v>
      </c>
    </row>
    <row r="7" customFormat="false" ht="12.8" hidden="false" customHeight="false" outlineLevel="0" collapsed="false">
      <c r="A7" s="0" t="n">
        <v>25</v>
      </c>
      <c r="B7" s="0" t="n">
        <v>0.139</v>
      </c>
      <c r="C7" s="0" t="n">
        <f aca="false">LN(B7)</f>
        <v>-1.97328134585145</v>
      </c>
      <c r="D7" s="0" t="n">
        <f aca="false">1/B7</f>
        <v>7.19424460431655</v>
      </c>
      <c r="F7" s="0" t="n">
        <f aca="false">$I$3*B7</f>
        <v>0.00470024950460432</v>
      </c>
      <c r="G7" s="0" t="n">
        <f aca="false">$K$3*B7</f>
        <v>7.83374917434053E-005</v>
      </c>
    </row>
    <row r="8" customFormat="false" ht="12.8" hidden="false" customHeight="false" outlineLevel="0" collapsed="false">
      <c r="A8" s="0" t="n">
        <v>30</v>
      </c>
      <c r="B8" s="0" t="n">
        <v>0.118</v>
      </c>
      <c r="C8" s="0" t="n">
        <f aca="false">LN(B8)</f>
        <v>-2.13707065451647</v>
      </c>
      <c r="D8" s="0" t="n">
        <f aca="false">1/B8</f>
        <v>8.47457627118644</v>
      </c>
      <c r="F8" s="0" t="n">
        <f aca="false">$I$3*B8</f>
        <v>0.00399013986721805</v>
      </c>
      <c r="G8" s="0" t="n">
        <f aca="false">$K$3*B8</f>
        <v>6.65023311203009E-005</v>
      </c>
      <c r="H8" s="2" t="s">
        <v>12</v>
      </c>
      <c r="I8" s="0" t="n">
        <f aca="false">EXP(I6)</f>
        <v>0.324550348795986</v>
      </c>
      <c r="J8" s="0" t="s">
        <v>13</v>
      </c>
    </row>
    <row r="9" customFormat="false" ht="12.8" hidden="false" customHeight="false" outlineLevel="0" collapsed="false">
      <c r="A9" s="0" t="n">
        <v>35</v>
      </c>
      <c r="B9" s="0" t="n">
        <v>0.099</v>
      </c>
      <c r="C9" s="0" t="n">
        <f aca="false">LN(B9)</f>
        <v>-2.31263542884755</v>
      </c>
      <c r="D9" s="0" t="n">
        <f aca="false">1/B9</f>
        <v>10.1010101010101</v>
      </c>
      <c r="F9" s="0" t="n">
        <f aca="false">$I$3*B9</f>
        <v>0.00334765971910667</v>
      </c>
      <c r="G9" s="0" t="n">
        <f aca="false">$K$3*B9</f>
        <v>5.57943286517779E-005</v>
      </c>
    </row>
    <row r="10" customFormat="false" ht="12.8" hidden="false" customHeight="false" outlineLevel="0" collapsed="false">
      <c r="A10" s="0" t="n">
        <v>40</v>
      </c>
      <c r="B10" s="0" t="n">
        <v>0.084</v>
      </c>
      <c r="C10" s="0" t="n">
        <f aca="false">LN(B10)</f>
        <v>-2.47693848013882</v>
      </c>
      <c r="D10" s="0" t="n">
        <f aca="false">1/B10</f>
        <v>11.9047619047619</v>
      </c>
      <c r="F10" s="0" t="n">
        <f aca="false">$I$3*B10</f>
        <v>0.00284043854954505</v>
      </c>
      <c r="G10" s="0" t="n">
        <f aca="false">$K$3*B10</f>
        <v>4.73406424924176E-005</v>
      </c>
    </row>
    <row r="11" customFormat="false" ht="12.8" hidden="false" customHeight="false" outlineLevel="0" collapsed="false">
      <c r="A11" s="0" t="n">
        <v>45</v>
      </c>
      <c r="B11" s="0" t="n">
        <v>0.071</v>
      </c>
      <c r="C11" s="0" t="n">
        <f aca="false">LN(B11)</f>
        <v>-2.64507540194082</v>
      </c>
      <c r="D11" s="0" t="n">
        <f aca="false">1/B11</f>
        <v>14.0845070422535</v>
      </c>
      <c r="F11" s="0" t="n">
        <f aca="false">$I$3*B11</f>
        <v>0.00240084686925832</v>
      </c>
      <c r="G11" s="0" t="n">
        <f aca="false">$K$3*B11</f>
        <v>4.00141144876387E-005</v>
      </c>
    </row>
    <row r="12" customFormat="false" ht="12.8" hidden="false" customHeight="false" outlineLevel="0" collapsed="false">
      <c r="A12" s="0" t="n">
        <v>50</v>
      </c>
      <c r="B12" s="0" t="n">
        <v>0.06</v>
      </c>
      <c r="C12" s="0" t="n">
        <f aca="false">LN(B12)</f>
        <v>-2.81341071676004</v>
      </c>
      <c r="D12" s="0" t="n">
        <f aca="false">1/B12</f>
        <v>16.6666666666667</v>
      </c>
      <c r="F12" s="0" t="n">
        <f aca="false">$I$3*B12</f>
        <v>0.00202888467824647</v>
      </c>
      <c r="G12" s="0" t="n">
        <f aca="false">$K$3*B12</f>
        <v>3.38147446374411E-005</v>
      </c>
    </row>
    <row r="13" customFormat="false" ht="12.8" hidden="false" customHeight="false" outlineLevel="0" collapsed="false">
      <c r="A13" s="0" t="n">
        <v>55</v>
      </c>
      <c r="B13" s="0" t="n">
        <v>0.05</v>
      </c>
      <c r="C13" s="0" t="n">
        <f aca="false">LN(B13)</f>
        <v>-2.99573227355399</v>
      </c>
      <c r="D13" s="0" t="n">
        <f aca="false">1/B13</f>
        <v>20</v>
      </c>
      <c r="F13" s="0" t="n">
        <f aca="false">$I$3*B13</f>
        <v>0.00169073723187206</v>
      </c>
      <c r="G13" s="0" t="n">
        <f aca="false">$K$3*B13</f>
        <v>2.81789538645343E-005</v>
      </c>
    </row>
    <row r="14" customFormat="false" ht="12.8" hidden="false" customHeight="false" outlineLevel="0" collapsed="false">
      <c r="A14" s="0" t="n">
        <v>60</v>
      </c>
      <c r="B14" s="0" t="n">
        <v>0.043</v>
      </c>
      <c r="C14" s="0" t="n">
        <f aca="false">LN(B14)</f>
        <v>-3.14655516328857</v>
      </c>
      <c r="D14" s="0" t="n">
        <f aca="false">1/B14</f>
        <v>23.2558139534884</v>
      </c>
      <c r="F14" s="0" t="n">
        <f aca="false">$I$3*B14</f>
        <v>0.00145403401940997</v>
      </c>
      <c r="G14" s="0" t="n">
        <f aca="false">$K$3*B14</f>
        <v>2.42339003234995E-005</v>
      </c>
    </row>
    <row r="16" customFormat="false" ht="12.8" hidden="false" customHeight="false" outlineLevel="0" collapsed="false">
      <c r="G16" s="4" t="s">
        <v>14</v>
      </c>
    </row>
    <row r="34" customFormat="false" ht="12.8" hidden="false" customHeight="false" outlineLevel="0" collapsed="false">
      <c r="A34" s="0" t="s">
        <v>15</v>
      </c>
    </row>
    <row r="36" customFormat="false" ht="12.8" hidden="false" customHeight="false" outlineLevel="0" collapsed="false">
      <c r="A36" s="0" t="s">
        <v>16</v>
      </c>
    </row>
    <row r="39" customFormat="false" ht="12.8" hidden="false" customHeight="false" outlineLevel="0" collapsed="false">
      <c r="A39" s="0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7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G3" activeCellId="0" sqref="G3"/>
    </sheetView>
  </sheetViews>
  <sheetFormatPr defaultColWidth="11.55078125" defaultRowHeight="12.8" zeroHeight="false" outlineLevelRow="0" outlineLevelCol="0"/>
  <cols>
    <col collapsed="false" customWidth="true" hidden="false" outlineLevel="0" max="2" min="2" style="0" width="19.08"/>
    <col collapsed="false" customWidth="true" hidden="false" outlineLevel="0" max="3" min="3" style="0" width="13.7"/>
    <col collapsed="false" customWidth="true" hidden="false" outlineLevel="0" max="5" min="5" style="0" width="18.08"/>
    <col collapsed="false" customWidth="true" hidden="false" outlineLevel="0" max="6" min="6" style="0" width="12.3"/>
  </cols>
  <sheetData>
    <row r="1" customFormat="false" ht="15.45" hidden="false" customHeight="false" outlineLevel="0" collapsed="false">
      <c r="A1" s="0" t="s">
        <v>18</v>
      </c>
      <c r="B1" s="0" t="s">
        <v>19</v>
      </c>
      <c r="C1" s="5" t="s">
        <v>20</v>
      </c>
      <c r="D1" s="0" t="s">
        <v>21</v>
      </c>
      <c r="E1" s="0" t="s">
        <v>22</v>
      </c>
    </row>
    <row r="2" customFormat="false" ht="12.8" hidden="false" customHeight="false" outlineLevel="0" collapsed="false">
      <c r="A2" s="0" t="n">
        <v>1.5</v>
      </c>
      <c r="B2" s="0" t="n">
        <v>10</v>
      </c>
      <c r="C2" s="0" t="n">
        <f aca="false">B2-$B$22</f>
        <v>14</v>
      </c>
      <c r="D2" s="0" t="n">
        <f aca="false">LN(C2)</f>
        <v>2.63905732961526</v>
      </c>
      <c r="E2" s="0" t="n">
        <f aca="false">1/B2</f>
        <v>0.1</v>
      </c>
      <c r="H2" s="0" t="s">
        <v>6</v>
      </c>
    </row>
    <row r="3" customFormat="false" ht="12.8" hidden="false" customHeight="false" outlineLevel="0" collapsed="false">
      <c r="A3" s="0" t="n">
        <v>4.5</v>
      </c>
      <c r="B3" s="0" t="n">
        <v>8.8</v>
      </c>
      <c r="C3" s="0" t="n">
        <f aca="false">B3-$B$22</f>
        <v>12.8</v>
      </c>
      <c r="D3" s="0" t="n">
        <f aca="false">LN(C3)</f>
        <v>2.54944517092557</v>
      </c>
      <c r="E3" s="0" t="n">
        <f aca="false">1/B3</f>
        <v>0.113636363636364</v>
      </c>
      <c r="H3" s="0" t="n">
        <f aca="false">ABS(SLOPE(D2:D18,A2:A18))</f>
        <v>0.0338750766958144</v>
      </c>
      <c r="I3" s="0" t="s">
        <v>23</v>
      </c>
      <c r="J3" s="0" t="s">
        <v>24</v>
      </c>
    </row>
    <row r="4" customFormat="false" ht="12.8" hidden="false" customHeight="false" outlineLevel="0" collapsed="false">
      <c r="A4" s="0" t="n">
        <v>7.5</v>
      </c>
      <c r="B4" s="0" t="n">
        <v>7.4</v>
      </c>
      <c r="C4" s="0" t="n">
        <f aca="false">B4-$B$22</f>
        <v>11.4</v>
      </c>
      <c r="D4" s="0" t="n">
        <f aca="false">LN(C4)</f>
        <v>2.43361335540045</v>
      </c>
      <c r="E4" s="0" t="n">
        <f aca="false">1/B4</f>
        <v>0.135135135135135</v>
      </c>
    </row>
    <row r="5" customFormat="false" ht="12.8" hidden="false" customHeight="false" outlineLevel="0" collapsed="false">
      <c r="A5" s="0" t="n">
        <v>10</v>
      </c>
      <c r="B5" s="0" t="n">
        <v>6.5</v>
      </c>
      <c r="C5" s="0" t="n">
        <f aca="false">B5-$B$22</f>
        <v>10.5</v>
      </c>
      <c r="D5" s="0" t="n">
        <f aca="false">LN(C5)</f>
        <v>2.35137525716348</v>
      </c>
      <c r="E5" s="0" t="n">
        <f aca="false">1/B5</f>
        <v>0.153846153846154</v>
      </c>
    </row>
    <row r="6" customFormat="false" ht="12.8" hidden="false" customHeight="false" outlineLevel="0" collapsed="false">
      <c r="A6" s="0" t="n">
        <v>15</v>
      </c>
      <c r="B6" s="0" t="n">
        <v>5</v>
      </c>
      <c r="C6" s="0" t="n">
        <f aca="false">B6-$B$22</f>
        <v>9</v>
      </c>
      <c r="D6" s="0" t="n">
        <f aca="false">LN(C6)</f>
        <v>2.19722457733622</v>
      </c>
      <c r="E6" s="0" t="n">
        <f aca="false">1/B6</f>
        <v>0.2</v>
      </c>
      <c r="H6" s="0" t="s">
        <v>10</v>
      </c>
    </row>
    <row r="7" customFormat="false" ht="12.8" hidden="false" customHeight="false" outlineLevel="0" collapsed="false">
      <c r="A7" s="0" t="n">
        <v>20</v>
      </c>
      <c r="B7" s="0" t="n">
        <v>3.7</v>
      </c>
      <c r="C7" s="0" t="n">
        <f aca="false">B7-$B$22</f>
        <v>7.7</v>
      </c>
      <c r="D7" s="0" t="n">
        <f aca="false">LN(C7)</f>
        <v>2.04122032885964</v>
      </c>
      <c r="E7" s="0" t="n">
        <f aca="false">1/B7</f>
        <v>0.27027027027027</v>
      </c>
      <c r="G7" s="2" t="s">
        <v>11</v>
      </c>
      <c r="H7" s="0" t="n">
        <f aca="false">INTERCEPT(D2:D18,A2:A18)</f>
        <v>2.71504746103876</v>
      </c>
    </row>
    <row r="8" customFormat="false" ht="12.8" hidden="false" customHeight="false" outlineLevel="0" collapsed="false">
      <c r="A8" s="0" t="n">
        <v>25</v>
      </c>
      <c r="B8" s="0" t="n">
        <v>2.6</v>
      </c>
      <c r="C8" s="0" t="n">
        <f aca="false">B8-$B$22</f>
        <v>6.6</v>
      </c>
      <c r="D8" s="0" t="n">
        <f aca="false">LN(C8)</f>
        <v>1.88706964903238</v>
      </c>
      <c r="E8" s="0" t="n">
        <f aca="false">1/B8</f>
        <v>0.384615384615385</v>
      </c>
    </row>
    <row r="9" customFormat="false" ht="12.8" hidden="false" customHeight="false" outlineLevel="0" collapsed="false">
      <c r="A9" s="0" t="n">
        <v>30</v>
      </c>
      <c r="B9" s="0" t="n">
        <v>1.7</v>
      </c>
      <c r="C9" s="0" t="n">
        <f aca="false">B9-$B$22</f>
        <v>5.7</v>
      </c>
      <c r="D9" s="0" t="n">
        <f aca="false">LN(C9)</f>
        <v>1.7404661748405</v>
      </c>
      <c r="E9" s="0" t="n">
        <f aca="false">1/B9</f>
        <v>0.588235294117647</v>
      </c>
    </row>
    <row r="10" customFormat="false" ht="12.8" hidden="false" customHeight="false" outlineLevel="0" collapsed="false">
      <c r="A10" s="0" t="n">
        <v>35</v>
      </c>
      <c r="B10" s="0" t="n">
        <v>0.8</v>
      </c>
      <c r="C10" s="0" t="n">
        <f aca="false">B10-$B$22</f>
        <v>4.8</v>
      </c>
      <c r="D10" s="0" t="n">
        <f aca="false">LN(C10)</f>
        <v>1.56861591791385</v>
      </c>
      <c r="E10" s="0" t="n">
        <f aca="false">1/B10</f>
        <v>1.25</v>
      </c>
      <c r="G10" s="2" t="s">
        <v>12</v>
      </c>
      <c r="H10" s="0" t="n">
        <f aca="false">EXP(H7)</f>
        <v>15.1053269693917</v>
      </c>
    </row>
    <row r="11" customFormat="false" ht="12.8" hidden="false" customHeight="false" outlineLevel="0" collapsed="false">
      <c r="A11" s="0" t="n">
        <v>40</v>
      </c>
      <c r="B11" s="0" t="n">
        <v>0</v>
      </c>
      <c r="C11" s="0" t="n">
        <f aca="false">B11-$B$22</f>
        <v>4</v>
      </c>
      <c r="D11" s="0" t="n">
        <f aca="false">LN(C11)</f>
        <v>1.38629436111989</v>
      </c>
      <c r="E11" s="0" t="e">
        <f aca="false">1/B11</f>
        <v>#DIV/0!</v>
      </c>
    </row>
    <row r="12" customFormat="false" ht="12.8" hidden="false" customHeight="false" outlineLevel="0" collapsed="false">
      <c r="A12" s="0" t="n">
        <v>45</v>
      </c>
      <c r="B12" s="0" t="n">
        <v>-0.6</v>
      </c>
      <c r="C12" s="0" t="n">
        <f aca="false">B12-$B$22</f>
        <v>3.4</v>
      </c>
      <c r="D12" s="0" t="n">
        <f aca="false">LN(C12)</f>
        <v>1.22377543162212</v>
      </c>
      <c r="E12" s="0" t="n">
        <f aca="false">1/B12</f>
        <v>-1.66666666666667</v>
      </c>
    </row>
    <row r="13" customFormat="false" ht="12.8" hidden="false" customHeight="false" outlineLevel="0" collapsed="false">
      <c r="A13" s="0" t="n">
        <v>57</v>
      </c>
      <c r="B13" s="0" t="n">
        <v>-1.8</v>
      </c>
      <c r="C13" s="0" t="n">
        <f aca="false">B13-$B$22</f>
        <v>2.2</v>
      </c>
      <c r="D13" s="0" t="n">
        <f aca="false">LN(C13)</f>
        <v>0.78845736036427</v>
      </c>
      <c r="E13" s="0" t="n">
        <f aca="false">1/B13</f>
        <v>-0.555555555555556</v>
      </c>
      <c r="H13" s="0" t="s">
        <v>25</v>
      </c>
    </row>
    <row r="14" customFormat="false" ht="12.8" hidden="false" customHeight="false" outlineLevel="0" collapsed="false">
      <c r="A14" s="0" t="n">
        <v>66</v>
      </c>
      <c r="B14" s="0" t="n">
        <v>-2.4</v>
      </c>
      <c r="C14" s="0" t="n">
        <f aca="false">B14-$B$22</f>
        <v>1.6</v>
      </c>
      <c r="D14" s="0" t="n">
        <f aca="false">LN(C14)</f>
        <v>0.470003629245736</v>
      </c>
      <c r="E14" s="0" t="n">
        <f aca="false">1/B14</f>
        <v>-0.416666666666667</v>
      </c>
      <c r="H14" s="0" t="n">
        <f aca="false">H10+B22</f>
        <v>11.1053269693917</v>
      </c>
    </row>
    <row r="15" customFormat="false" ht="12.8" hidden="false" customHeight="false" outlineLevel="0" collapsed="false">
      <c r="A15" s="0" t="n">
        <v>78</v>
      </c>
      <c r="B15" s="0" t="n">
        <v>-3</v>
      </c>
      <c r="C15" s="0" t="n">
        <f aca="false">B15-$B$22</f>
        <v>1</v>
      </c>
      <c r="D15" s="0" t="n">
        <f aca="false">LN(C15)</f>
        <v>0</v>
      </c>
      <c r="E15" s="0" t="n">
        <f aca="false">1/B15</f>
        <v>-0.333333333333333</v>
      </c>
    </row>
    <row r="16" customFormat="false" ht="12.8" hidden="false" customHeight="false" outlineLevel="0" collapsed="false">
      <c r="A16" s="0" t="n">
        <v>90</v>
      </c>
      <c r="B16" s="0" t="n">
        <v>-3.3</v>
      </c>
      <c r="C16" s="0" t="n">
        <f aca="false">B16-$B$22</f>
        <v>0.7</v>
      </c>
      <c r="D16" s="0" t="n">
        <f aca="false">LN(C16)</f>
        <v>-0.356674943938732</v>
      </c>
      <c r="E16" s="0" t="n">
        <f aca="false">1/B16</f>
        <v>-0.303030303030303</v>
      </c>
    </row>
    <row r="17" customFormat="false" ht="12.8" hidden="false" customHeight="false" outlineLevel="0" collapsed="false">
      <c r="A17" s="0" t="n">
        <v>100</v>
      </c>
      <c r="B17" s="0" t="n">
        <v>-3.45</v>
      </c>
      <c r="C17" s="0" t="n">
        <f aca="false">B17-$B$22</f>
        <v>0.55</v>
      </c>
      <c r="D17" s="0" t="n">
        <f aca="false">LN(C17)</f>
        <v>-0.597837000755621</v>
      </c>
      <c r="E17" s="0" t="n">
        <f aca="false">1/B17</f>
        <v>-0.289855072463768</v>
      </c>
    </row>
    <row r="18" customFormat="false" ht="12.8" hidden="false" customHeight="false" outlineLevel="0" collapsed="false">
      <c r="A18" s="0" t="n">
        <v>120</v>
      </c>
      <c r="B18" s="0" t="n">
        <v>-3.75</v>
      </c>
      <c r="C18" s="0" t="n">
        <f aca="false">B18-$B$22</f>
        <v>0.25</v>
      </c>
      <c r="D18" s="0" t="n">
        <f aca="false">LN(C18)</f>
        <v>-1.38629436111989</v>
      </c>
      <c r="E18" s="0" t="n">
        <f aca="false">1/B18</f>
        <v>-0.266666666666667</v>
      </c>
    </row>
    <row r="21" customFormat="false" ht="12.8" hidden="false" customHeight="false" outlineLevel="0" collapsed="false">
      <c r="B21" s="0" t="s">
        <v>26</v>
      </c>
    </row>
    <row r="22" customFormat="false" ht="12.8" hidden="false" customHeight="false" outlineLevel="0" collapsed="false">
      <c r="B22" s="0" t="n">
        <v>-4</v>
      </c>
    </row>
    <row r="40" customFormat="false" ht="12.8" hidden="false" customHeight="false" outlineLevel="0" collapsed="false">
      <c r="A40" s="0" t="s">
        <v>27</v>
      </c>
    </row>
    <row r="42" customFormat="false" ht="12.8" hidden="false" customHeight="false" outlineLevel="0" collapsed="false">
      <c r="A42" s="0" t="s">
        <v>28</v>
      </c>
    </row>
    <row r="44" customFormat="false" ht="12.8" hidden="false" customHeight="false" outlineLevel="0" collapsed="false">
      <c r="A44" s="0" t="s">
        <v>29</v>
      </c>
    </row>
    <row r="47" customFormat="false" ht="12.8" hidden="false" customHeight="false" outlineLevel="0" collapsed="false">
      <c r="A47" s="0" t="s">
        <v>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2021-05-18T10:39:34Z</dcterms:created>
  <dc:creator/>
  <dc:description/>
  <dc:language>es-ES</dc:language>
  <cp:lastModifiedBy/>
  <dcterms:modified xsi:type="dcterms:W3CDTF">2021-05-18T15:42:26Z</dcterms:modified>
  <cp:revision>5</cp:revision>
  <dc:subject/>
  <dc:title/>
</cp:coreProperties>
</file>