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-1_table-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<sst xmlns="http://schemas.openxmlformats.org/spreadsheetml/2006/main" count="49" uniqueCount="47">
  <si>
    <t xml:space="preserve">Edad</t>
  </si>
  <si>
    <t xml:space="preserve">Población</t>
  </si>
  <si>
    <t xml:space="preserve">Nacimientos según edad de la madre</t>
  </si>
  <si>
    <t xml:space="preserve">Defunciones</t>
  </si>
  <si>
    <t xml:space="preserve">0</t>
  </si>
  <si>
    <t xml:space="preserve">mayores de 64</t>
  </si>
  <si>
    <t xml:space="preserve">1-4</t>
  </si>
  <si>
    <t xml:space="preserve">0-14</t>
  </si>
  <si>
    <t xml:space="preserve">&gt;49</t>
  </si>
  <si>
    <t xml:space="preserve">5-9</t>
  </si>
  <si>
    <t xml:space="preserve">sundbarg</t>
  </si>
  <si>
    <t xml:space="preserve">10-14</t>
  </si>
  <si>
    <t xml:space="preserve">15-19</t>
  </si>
  <si>
    <t xml:space="preserve">20-24</t>
  </si>
  <si>
    <t xml:space="preserve">&gt;65</t>
  </si>
  <si>
    <t xml:space="preserve">15-64</t>
  </si>
  <si>
    <t xml:space="preserve">25-29</t>
  </si>
  <si>
    <t xml:space="preserve">30-34</t>
  </si>
  <si>
    <t xml:space="preserve">índice dependencia senil</t>
  </si>
  <si>
    <t xml:space="preserve">35-39</t>
  </si>
  <si>
    <t xml:space="preserve">40-44</t>
  </si>
  <si>
    <t xml:space="preserve">45-49</t>
  </si>
  <si>
    <t xml:space="preserve">tasa bruta de mortalidad</t>
  </si>
  <si>
    <t xml:space="preserve">50-54</t>
  </si>
  <si>
    <t xml:space="preserve">55-59</t>
  </si>
  <si>
    <t xml:space="preserve">reemplazamiento</t>
  </si>
  <si>
    <t xml:space="preserve">60-64</t>
  </si>
  <si>
    <t xml:space="preserve">65-69</t>
  </si>
  <si>
    <t xml:space="preserve">tasa bruta natalidad</t>
  </si>
  <si>
    <t xml:space="preserve">70-74</t>
  </si>
  <si>
    <t xml:space="preserve">75-79</t>
  </si>
  <si>
    <t xml:space="preserve">mortalidad infantil</t>
  </si>
  <si>
    <t xml:space="preserve">80-84</t>
  </si>
  <si>
    <t xml:space="preserve">58-89</t>
  </si>
  <si>
    <t xml:space="preserve">mortalidad menores 1 año</t>
  </si>
  <si>
    <t xml:space="preserve">90-94</t>
  </si>
  <si>
    <t xml:space="preserve">&gt;95</t>
  </si>
  <si>
    <t xml:space="preserve">índice de juventud</t>
  </si>
  <si>
    <t xml:space="preserve">Total</t>
  </si>
  <si>
    <t xml:space="preserve">&gt;84</t>
  </si>
  <si>
    <t xml:space="preserve">&gt;64</t>
  </si>
  <si>
    <t xml:space="preserve">índice de longevidad</t>
  </si>
  <si>
    <t xml:space="preserve">Año</t>
  </si>
  <si>
    <t xml:space="preserve">Nacimientos</t>
  </si>
  <si>
    <t xml:space="preserve">crecimiento</t>
  </si>
  <si>
    <t xml:space="preserve">Saldo migratorio 2004</t>
  </si>
  <si>
    <t xml:space="preserve">tasa natalidad 2004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</si>
</sst>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#,##0"/>
  </numFmts>
  <fonts count="6">
    <font>
      <sz val="12"/>
      <color rgb="FF000000"/>
      <name val="Calibri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Arial"/>
      <family val="2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7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A4" activeCellId="0" sqref="A4"/>
    </sheetView>
  </sheetViews>
  <sheetFormatPr defaultColWidth="8.6171875" defaultRowHeight="15" zeroHeight="false" outlineLevelRow="0" outlineLevelCol="0"/>
  <cols>
    <col collapsed="false" customWidth="true" hidden="false" outlineLevel="0" max="2" min="2" style="1" width="9.7"/>
    <col collapsed="false" customWidth="true" hidden="false" outlineLevel="0" max="3" min="3" style="1" width="31.62"/>
    <col collapsed="false" customWidth="true" hidden="false" outlineLevel="0" max="4" min="4" style="1" width="10.92"/>
    <col collapsed="false" customWidth="true" hidden="false" outlineLevel="0" max="6" min="6" style="1" width="24.84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4"/>
    </row>
    <row r="2" customFormat="false" ht="15" hidden="false" customHeight="false" outlineLevel="0" collapsed="false">
      <c r="A2" s="5" t="s">
        <v>4</v>
      </c>
      <c r="B2" s="6" t="n">
        <v>565</v>
      </c>
      <c r="C2" s="6" t="n">
        <v>0</v>
      </c>
      <c r="D2" s="6" t="n">
        <v>3</v>
      </c>
      <c r="E2" s="3"/>
      <c r="F2" s="3" t="s">
        <v>5</v>
      </c>
      <c r="G2" s="3" t="n">
        <f aca="false">SUM(B16:B22)</f>
        <v>5138</v>
      </c>
      <c r="H2" s="3" t="n">
        <f aca="false">G2/B23</f>
        <v>0.125274296581655</v>
      </c>
      <c r="I2" s="3"/>
      <c r="J2" s="3"/>
      <c r="K2" s="3"/>
      <c r="L2" s="3"/>
      <c r="M2" s="4"/>
    </row>
    <row r="3" customFormat="false" ht="15" hidden="false" customHeight="false" outlineLevel="0" collapsed="false">
      <c r="A3" s="5" t="s">
        <v>6</v>
      </c>
      <c r="B3" s="6" t="n">
        <v>2530</v>
      </c>
      <c r="C3" s="6" t="n">
        <v>0</v>
      </c>
      <c r="D3" s="6" t="n">
        <v>2</v>
      </c>
      <c r="E3" s="3"/>
      <c r="F3" s="3"/>
      <c r="G3" s="3" t="s">
        <v>7</v>
      </c>
      <c r="H3" s="1" t="s">
        <v>8</v>
      </c>
      <c r="I3" s="3"/>
      <c r="J3" s="3"/>
      <c r="K3" s="3"/>
      <c r="L3" s="3" t="n">
        <f aca="false">SUM(B2:B5)</f>
        <v>8638</v>
      </c>
      <c r="M3" s="4"/>
    </row>
    <row r="4" customFormat="false" ht="15" hidden="false" customHeight="false" outlineLevel="0" collapsed="false">
      <c r="A4" s="5" t="s">
        <v>9</v>
      </c>
      <c r="B4" s="6" t="n">
        <v>2931</v>
      </c>
      <c r="C4" s="6" t="n">
        <v>0</v>
      </c>
      <c r="D4" s="6" t="n">
        <v>1</v>
      </c>
      <c r="E4" s="3"/>
      <c r="F4" s="3" t="s">
        <v>10</v>
      </c>
      <c r="G4" s="3" t="n">
        <f aca="false">SUM(B2:B5)</f>
        <v>8638</v>
      </c>
      <c r="H4" s="3" t="n">
        <f aca="false">SUM(B13:B22)</f>
        <v>11600</v>
      </c>
      <c r="I4" s="3" t="n">
        <f aca="false">G4/H4*100</f>
        <v>74.4655172413793</v>
      </c>
      <c r="J4" s="3"/>
      <c r="K4" s="3"/>
      <c r="L4" s="3"/>
      <c r="M4" s="4"/>
    </row>
    <row r="5" customFormat="false" ht="15" hidden="false" customHeight="false" outlineLevel="0" collapsed="false">
      <c r="A5" s="5" t="s">
        <v>11</v>
      </c>
      <c r="B5" s="6" t="n">
        <v>2612</v>
      </c>
      <c r="C5" s="6" t="n">
        <v>0</v>
      </c>
      <c r="D5" s="6" t="n">
        <v>0</v>
      </c>
      <c r="E5" s="3"/>
      <c r="F5" s="3"/>
      <c r="G5" s="3"/>
      <c r="H5" s="3"/>
      <c r="I5" s="3"/>
      <c r="J5" s="3"/>
      <c r="K5" s="3"/>
      <c r="L5" s="3"/>
      <c r="M5" s="4"/>
    </row>
    <row r="6" customFormat="false" ht="15" hidden="false" customHeight="false" outlineLevel="0" collapsed="false">
      <c r="A6" s="5" t="s">
        <v>12</v>
      </c>
      <c r="B6" s="6" t="n">
        <v>2575</v>
      </c>
      <c r="C6" s="6" t="n">
        <v>21</v>
      </c>
      <c r="D6" s="6" t="n">
        <v>0</v>
      </c>
      <c r="E6" s="3"/>
      <c r="F6" s="3"/>
      <c r="G6" s="3"/>
      <c r="H6" s="3"/>
      <c r="I6" s="3"/>
      <c r="J6" s="3"/>
      <c r="K6" s="3"/>
      <c r="L6" s="3"/>
      <c r="M6" s="4"/>
    </row>
    <row r="7" customFormat="false" ht="15" hidden="false" customHeight="false" outlineLevel="0" collapsed="false">
      <c r="A7" s="5" t="s">
        <v>13</v>
      </c>
      <c r="B7" s="6" t="n">
        <v>2865</v>
      </c>
      <c r="C7" s="6" t="n">
        <v>83</v>
      </c>
      <c r="D7" s="6" t="n">
        <v>0</v>
      </c>
      <c r="E7" s="3"/>
      <c r="F7" s="3"/>
      <c r="G7" s="3" t="s">
        <v>14</v>
      </c>
      <c r="H7" s="3" t="s">
        <v>15</v>
      </c>
      <c r="I7" s="3"/>
      <c r="J7" s="3"/>
      <c r="K7" s="3"/>
      <c r="L7" s="3"/>
      <c r="M7" s="4"/>
    </row>
    <row r="8" customFormat="false" ht="15" hidden="false" customHeight="false" outlineLevel="0" collapsed="false">
      <c r="A8" s="5" t="s">
        <v>16</v>
      </c>
      <c r="B8" s="6" t="n">
        <v>3080</v>
      </c>
      <c r="C8" s="6" t="n">
        <v>146</v>
      </c>
      <c r="D8" s="6" t="n">
        <v>0</v>
      </c>
      <c r="E8" s="3"/>
      <c r="F8" s="3"/>
      <c r="G8" s="3" t="n">
        <f aca="false">SUM(B16:B22)</f>
        <v>5138</v>
      </c>
      <c r="H8" s="3" t="n">
        <f aca="false">SUM(B6:B15)</f>
        <v>27238</v>
      </c>
      <c r="I8" s="3"/>
      <c r="J8" s="3"/>
      <c r="K8" s="3"/>
      <c r="L8" s="3"/>
      <c r="M8" s="4"/>
    </row>
    <row r="9" customFormat="false" ht="15" hidden="false" customHeight="false" outlineLevel="0" collapsed="false">
      <c r="A9" s="5" t="s">
        <v>17</v>
      </c>
      <c r="B9" s="6" t="n">
        <v>3211</v>
      </c>
      <c r="C9" s="6" t="n">
        <v>160</v>
      </c>
      <c r="D9" s="6" t="n">
        <v>0</v>
      </c>
      <c r="E9" s="3"/>
      <c r="F9" s="3" t="s">
        <v>18</v>
      </c>
      <c r="G9" s="3"/>
      <c r="H9" s="3" t="n">
        <f aca="false">(G8/H8)*100</f>
        <v>18.8633526690653</v>
      </c>
      <c r="I9" s="3"/>
      <c r="J9" s="3"/>
      <c r="K9" s="3" t="n">
        <f aca="false">(B7*100)/(205)</f>
        <v>1397.56097560976</v>
      </c>
      <c r="L9" s="3" t="n">
        <f aca="false">C7/K9*1000</f>
        <v>59.3891797556719</v>
      </c>
      <c r="M9" s="4"/>
    </row>
    <row r="10" customFormat="false" ht="15" hidden="false" customHeight="false" outlineLevel="0" collapsed="false">
      <c r="A10" s="5" t="s">
        <v>19</v>
      </c>
      <c r="B10" s="6" t="n">
        <v>3165</v>
      </c>
      <c r="C10" s="6" t="n">
        <v>94</v>
      </c>
      <c r="D10" s="6" t="n">
        <v>0</v>
      </c>
      <c r="E10" s="3"/>
      <c r="F10" s="3"/>
      <c r="G10" s="3"/>
      <c r="H10" s="3"/>
      <c r="I10" s="3"/>
      <c r="J10" s="3"/>
      <c r="K10" s="3"/>
      <c r="L10" s="3"/>
      <c r="M10" s="4"/>
    </row>
    <row r="11" customFormat="false" ht="15" hidden="false" customHeight="false" outlineLevel="0" collapsed="false">
      <c r="A11" s="5" t="s">
        <v>20</v>
      </c>
      <c r="B11" s="6" t="n">
        <v>2917</v>
      </c>
      <c r="C11" s="6" t="n">
        <v>25</v>
      </c>
      <c r="D11" s="6" t="n">
        <v>0</v>
      </c>
      <c r="E11" s="3"/>
      <c r="F11" s="3"/>
      <c r="G11" s="3"/>
      <c r="H11" s="3"/>
      <c r="I11" s="3"/>
      <c r="J11" s="3"/>
      <c r="K11" s="3"/>
      <c r="L11" s="3"/>
      <c r="M11" s="4"/>
    </row>
    <row r="12" customFormat="false" ht="15" hidden="false" customHeight="false" outlineLevel="0" collapsed="false">
      <c r="A12" s="5" t="s">
        <v>21</v>
      </c>
      <c r="B12" s="6" t="n">
        <v>2963</v>
      </c>
      <c r="C12" s="6" t="n">
        <v>1</v>
      </c>
      <c r="D12" s="6" t="n">
        <v>4</v>
      </c>
      <c r="E12" s="3"/>
      <c r="F12" s="3" t="s">
        <v>22</v>
      </c>
      <c r="G12" s="3"/>
      <c r="H12" s="3" t="n">
        <f aca="false">(D23/B23)*100</f>
        <v>0.590042424537963</v>
      </c>
      <c r="I12" s="3"/>
      <c r="J12" s="3"/>
      <c r="K12" s="3"/>
      <c r="L12" s="3"/>
      <c r="M12" s="4"/>
    </row>
    <row r="13" customFormat="false" ht="15" hidden="false" customHeight="false" outlineLevel="0" collapsed="false">
      <c r="A13" s="5" t="s">
        <v>23</v>
      </c>
      <c r="B13" s="6" t="n">
        <v>2758</v>
      </c>
      <c r="C13" s="6" t="n">
        <v>0</v>
      </c>
      <c r="D13" s="6" t="n">
        <v>5</v>
      </c>
      <c r="E13" s="3"/>
      <c r="F13" s="3"/>
      <c r="G13" s="3"/>
      <c r="H13" s="3"/>
      <c r="I13" s="3"/>
      <c r="J13" s="3"/>
      <c r="K13" s="3"/>
      <c r="L13" s="3"/>
      <c r="M13" s="4"/>
    </row>
    <row r="14" customFormat="false" ht="15" hidden="false" customHeight="false" outlineLevel="0" collapsed="false">
      <c r="A14" s="5" t="s">
        <v>24</v>
      </c>
      <c r="B14" s="6" t="n">
        <v>2138</v>
      </c>
      <c r="C14" s="6" t="n">
        <v>0</v>
      </c>
      <c r="D14" s="6" t="n">
        <v>6</v>
      </c>
      <c r="E14" s="3"/>
      <c r="F14" s="3" t="s">
        <v>25</v>
      </c>
      <c r="G14" s="3"/>
      <c r="H14" s="3" t="n">
        <f aca="false">(B15/B6)</f>
        <v>0.608155339805825</v>
      </c>
      <c r="I14" s="3"/>
      <c r="J14" s="3"/>
      <c r="K14" s="3"/>
      <c r="L14" s="3"/>
      <c r="M14" s="4"/>
    </row>
    <row r="15" customFormat="false" ht="15" hidden="false" customHeight="false" outlineLevel="0" collapsed="false">
      <c r="A15" s="5" t="s">
        <v>26</v>
      </c>
      <c r="B15" s="6" t="n">
        <v>1566</v>
      </c>
      <c r="C15" s="6" t="n">
        <v>0</v>
      </c>
      <c r="D15" s="6" t="n">
        <v>7</v>
      </c>
      <c r="E15" s="3"/>
      <c r="F15" s="3"/>
      <c r="G15" s="3"/>
      <c r="H15" s="3"/>
      <c r="I15" s="3"/>
      <c r="J15" s="3"/>
      <c r="K15" s="3"/>
      <c r="L15" s="3"/>
      <c r="M15" s="4"/>
    </row>
    <row r="16" customFormat="false" ht="15" hidden="false" customHeight="false" outlineLevel="0" collapsed="false">
      <c r="A16" s="5" t="s">
        <v>27</v>
      </c>
      <c r="B16" s="6" t="n">
        <v>1420</v>
      </c>
      <c r="C16" s="6" t="n">
        <v>0</v>
      </c>
      <c r="D16" s="6" t="n">
        <v>21</v>
      </c>
      <c r="E16" s="3"/>
      <c r="F16" s="3" t="s">
        <v>28</v>
      </c>
      <c r="G16" s="3"/>
      <c r="H16" s="3" t="n">
        <f aca="false">(C23/B23)*100</f>
        <v>1.29224167357488</v>
      </c>
      <c r="I16" s="3"/>
      <c r="J16" s="3"/>
      <c r="K16" s="3"/>
      <c r="L16" s="3"/>
      <c r="M16" s="4"/>
    </row>
    <row r="17" customFormat="false" ht="15" hidden="false" customHeight="false" outlineLevel="0" collapsed="false">
      <c r="A17" s="5" t="s">
        <v>29</v>
      </c>
      <c r="B17" s="6" t="n">
        <v>1209</v>
      </c>
      <c r="C17" s="6" t="n">
        <v>0</v>
      </c>
      <c r="D17" s="6" t="n">
        <v>22</v>
      </c>
      <c r="E17" s="3"/>
      <c r="F17" s="3"/>
      <c r="G17" s="3"/>
      <c r="H17" s="3"/>
      <c r="I17" s="3"/>
      <c r="J17" s="3"/>
      <c r="K17" s="3"/>
      <c r="L17" s="3"/>
      <c r="M17" s="4"/>
    </row>
    <row r="18" customFormat="false" ht="15" hidden="false" customHeight="false" outlineLevel="0" collapsed="false">
      <c r="A18" s="5" t="s">
        <v>30</v>
      </c>
      <c r="B18" s="6" t="n">
        <v>1132</v>
      </c>
      <c r="C18" s="6" t="n">
        <v>0</v>
      </c>
      <c r="D18" s="6" t="n">
        <v>38</v>
      </c>
      <c r="E18" s="3"/>
      <c r="F18" s="3" t="s">
        <v>31</v>
      </c>
      <c r="G18" s="3"/>
      <c r="H18" s="3" t="n">
        <f aca="false">(D2+(D3/4))/(B2+(B3/4))*1000</f>
        <v>2.92275574112735</v>
      </c>
      <c r="I18" s="3"/>
      <c r="J18" s="3"/>
      <c r="K18" s="3"/>
      <c r="L18" s="3"/>
      <c r="M18" s="4"/>
    </row>
    <row r="19" customFormat="false" ht="15" hidden="false" customHeight="false" outlineLevel="0" collapsed="false">
      <c r="A19" s="5" t="s">
        <v>32</v>
      </c>
      <c r="B19" s="6" t="n">
        <v>824</v>
      </c>
      <c r="C19" s="6" t="n">
        <v>0</v>
      </c>
      <c r="D19" s="6" t="n">
        <v>51</v>
      </c>
      <c r="E19" s="3"/>
      <c r="F19" s="3"/>
      <c r="G19" s="3"/>
      <c r="H19" s="3"/>
      <c r="I19" s="3"/>
      <c r="J19" s="3"/>
      <c r="K19" s="3"/>
      <c r="L19" s="3"/>
      <c r="M19" s="4"/>
    </row>
    <row r="20" customFormat="false" ht="15" hidden="false" customHeight="false" outlineLevel="0" collapsed="false">
      <c r="A20" s="5" t="s">
        <v>33</v>
      </c>
      <c r="B20" s="6" t="n">
        <v>388</v>
      </c>
      <c r="C20" s="6" t="n">
        <v>0</v>
      </c>
      <c r="D20" s="6" t="n">
        <v>51</v>
      </c>
      <c r="E20" s="3"/>
      <c r="F20" s="3" t="s">
        <v>34</v>
      </c>
      <c r="G20" s="3"/>
      <c r="H20" s="7" t="n">
        <f aca="false">(D2/B2)*1000</f>
        <v>5.30973451327434</v>
      </c>
      <c r="I20" s="3"/>
      <c r="J20" s="3"/>
      <c r="K20" s="3"/>
      <c r="L20" s="3"/>
      <c r="M20" s="4"/>
    </row>
    <row r="21" customFormat="false" ht="15" hidden="false" customHeight="false" outlineLevel="0" collapsed="false">
      <c r="A21" s="5" t="s">
        <v>35</v>
      </c>
      <c r="B21" s="6" t="n">
        <v>133</v>
      </c>
      <c r="C21" s="6" t="n">
        <v>0</v>
      </c>
      <c r="D21" s="6" t="n">
        <v>26</v>
      </c>
      <c r="E21" s="3"/>
      <c r="F21" s="3"/>
      <c r="G21" s="3"/>
      <c r="H21" s="3"/>
      <c r="I21" s="3"/>
      <c r="J21" s="3"/>
      <c r="K21" s="3"/>
      <c r="L21" s="3"/>
      <c r="M21" s="4"/>
    </row>
    <row r="22" customFormat="false" ht="15" hidden="false" customHeight="false" outlineLevel="0" collapsed="false">
      <c r="A22" s="5" t="s">
        <v>36</v>
      </c>
      <c r="B22" s="6" t="n">
        <v>32</v>
      </c>
      <c r="C22" s="6" t="n">
        <v>0</v>
      </c>
      <c r="D22" s="6" t="n">
        <v>5</v>
      </c>
      <c r="E22" s="3"/>
      <c r="F22" s="3" t="s">
        <v>37</v>
      </c>
      <c r="G22" s="3" t="n">
        <f aca="false">SUM(B2:B5)+(B6/5)</f>
        <v>9153</v>
      </c>
      <c r="H22" s="3" t="n">
        <f aca="false">G22/B23*100</f>
        <v>22.3167698834544</v>
      </c>
      <c r="I22" s="3"/>
      <c r="J22" s="3"/>
      <c r="K22" s="3"/>
      <c r="L22" s="3"/>
      <c r="M22" s="4"/>
    </row>
    <row r="23" customFormat="false" ht="15" hidden="false" customHeight="false" outlineLevel="0" collapsed="false">
      <c r="A23" s="5" t="s">
        <v>38</v>
      </c>
      <c r="B23" s="6" t="n">
        <v>41014</v>
      </c>
      <c r="C23" s="6" t="n">
        <v>530</v>
      </c>
      <c r="D23" s="6" t="n">
        <v>242</v>
      </c>
      <c r="E23" s="3"/>
      <c r="F23" s="3"/>
      <c r="G23" s="3" t="s">
        <v>39</v>
      </c>
      <c r="H23" s="3" t="s">
        <v>40</v>
      </c>
      <c r="I23" s="3"/>
      <c r="J23" s="3"/>
      <c r="K23" s="3"/>
      <c r="L23" s="3"/>
      <c r="M23" s="4"/>
    </row>
    <row r="24" customFormat="false" ht="15" hidden="false" customHeight="false" outlineLevel="0" collapsed="false">
      <c r="A24" s="3"/>
      <c r="B24" s="3"/>
      <c r="C24" s="3"/>
      <c r="D24" s="3"/>
      <c r="E24" s="3"/>
      <c r="F24" s="3" t="s">
        <v>41</v>
      </c>
      <c r="G24" s="3" t="n">
        <f aca="false">SUM(B20:B22)</f>
        <v>553</v>
      </c>
      <c r="H24" s="3"/>
      <c r="I24" s="3"/>
      <c r="J24" s="3"/>
      <c r="K24" s="3"/>
      <c r="L24" s="3"/>
      <c r="M24" s="4"/>
    </row>
    <row r="25" customFormat="false" ht="15" hidden="false" customHeight="false" outlineLevel="0" collapsed="false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4"/>
    </row>
    <row r="26" customFormat="false" ht="15" hidden="false" customHeight="false" outlineLevel="0" collapsed="false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4"/>
    </row>
    <row r="27" customFormat="false" ht="15" hidden="false" customHeight="false" outlineLevel="0" collapsed="false">
      <c r="A27" s="3" t="s">
        <v>42</v>
      </c>
      <c r="B27" s="3" t="s">
        <v>1</v>
      </c>
      <c r="C27" s="3" t="s">
        <v>43</v>
      </c>
      <c r="D27" s="3" t="s">
        <v>3</v>
      </c>
      <c r="E27" s="3"/>
      <c r="F27" s="3"/>
      <c r="G27" s="3"/>
      <c r="H27" s="3" t="s">
        <v>44</v>
      </c>
      <c r="I27" s="3"/>
      <c r="J27" s="3"/>
      <c r="K27" s="3"/>
      <c r="L27" s="3"/>
      <c r="M27" s="4"/>
    </row>
    <row r="28" customFormat="false" ht="15" hidden="false" customHeight="false" outlineLevel="0" collapsed="false">
      <c r="A28" s="3" t="n">
        <v>2004</v>
      </c>
      <c r="B28" s="8" t="n">
        <v>7787518</v>
      </c>
      <c r="C28" s="8" t="n">
        <v>89022</v>
      </c>
      <c r="D28" s="8" t="n">
        <v>63036</v>
      </c>
      <c r="E28" s="3"/>
      <c r="F28" s="3" t="s">
        <v>45</v>
      </c>
      <c r="G28" s="8"/>
      <c r="H28" s="8" t="n">
        <f aca="false">B29-B28</f>
        <v>62281</v>
      </c>
      <c r="I28" s="8" t="n">
        <f aca="false">H28-C28+D28</f>
        <v>36295</v>
      </c>
      <c r="J28" s="3"/>
      <c r="K28" s="3"/>
      <c r="L28" s="3"/>
      <c r="M28" s="4"/>
    </row>
    <row r="29" customFormat="false" ht="15" hidden="false" customHeight="false" outlineLevel="0" collapsed="false">
      <c r="A29" s="3" t="n">
        <v>2005</v>
      </c>
      <c r="B29" s="8" t="n">
        <v>7849799</v>
      </c>
      <c r="C29" s="8" t="n">
        <v>91807</v>
      </c>
      <c r="D29" s="8" t="n">
        <v>65904</v>
      </c>
      <c r="E29" s="3"/>
      <c r="F29" s="3"/>
      <c r="G29" s="3"/>
      <c r="H29" s="3"/>
      <c r="I29" s="3"/>
      <c r="J29" s="3"/>
      <c r="K29" s="3"/>
      <c r="L29" s="3"/>
      <c r="M29" s="4"/>
    </row>
    <row r="30" customFormat="false" ht="15" hidden="false" customHeight="false" outlineLevel="0" collapsed="false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4"/>
    </row>
    <row r="31" customFormat="false" ht="15" hidden="false" customHeight="false" outlineLevel="0" collapsed="false">
      <c r="A31" s="3"/>
      <c r="B31" s="3"/>
      <c r="C31" s="3" t="s">
        <v>46</v>
      </c>
      <c r="D31" s="3"/>
      <c r="E31" s="3"/>
      <c r="F31" s="3"/>
      <c r="G31" s="3"/>
      <c r="H31" s="3"/>
      <c r="I31" s="3"/>
      <c r="J31" s="3"/>
      <c r="K31" s="3"/>
      <c r="L31" s="3"/>
      <c r="M31" s="4"/>
    </row>
    <row r="32" customFormat="false" ht="15" hidden="false" customHeight="false" outlineLevel="0" collapsed="false">
      <c r="A32" s="3"/>
      <c r="B32" s="3"/>
      <c r="C32" s="3" t="n">
        <f aca="false">C28/B28*1000</f>
        <v>11.4313700462715</v>
      </c>
      <c r="D32" s="3"/>
      <c r="E32" s="3"/>
      <c r="F32" s="3"/>
      <c r="G32" s="3"/>
      <c r="H32" s="3"/>
      <c r="I32" s="3"/>
      <c r="J32" s="3"/>
      <c r="K32" s="3"/>
      <c r="L32" s="3"/>
      <c r="M32" s="4"/>
    </row>
    <row r="33" customFormat="false" ht="15" hidden="false" customHeight="false" outlineLevel="0" collapsed="false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6" customFormat="false" ht="15" hidden="false" customHeight="false" outlineLevel="0" collapsed="false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customFormat="false" ht="15" hidden="false" customHeight="false" outlineLevel="0" collapsed="false">
      <c r="A37" s="3"/>
      <c r="B37" s="3"/>
      <c r="C37" s="3"/>
      <c r="D37" s="3"/>
      <c r="E37" s="3"/>
      <c r="F37" s="7"/>
      <c r="G37" s="3"/>
      <c r="H37" s="3"/>
      <c r="I37" s="3"/>
      <c r="J37" s="3"/>
      <c r="K37" s="3"/>
      <c r="L37" s="3"/>
      <c r="M37" s="3"/>
    </row>
    <row r="38" customFormat="false" ht="15" hidden="false" customHeight="false" outlineLevel="0" collapsed="false">
      <c r="A38" s="7"/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customFormat="false" ht="15" hidden="false" customHeight="false" outlineLevel="0" collapsed="false">
      <c r="A39" s="3"/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customFormat="false" ht="15" hidden="false" customHeight="false" outlineLevel="0" collapsed="false">
      <c r="A40" s="7"/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customFormat="false" ht="15" hidden="false" customHeight="false" outlineLevel="0" collapsed="false">
      <c r="A41" s="7"/>
      <c r="B41" s="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customFormat="false" ht="15" hidden="false" customHeight="false" outlineLevel="0" collapsed="false">
      <c r="A42" s="7"/>
      <c r="B42" s="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customFormat="false" ht="15" hidden="false" customHeight="false" outlineLevel="0" collapsed="false">
      <c r="A43" s="7"/>
      <c r="B43" s="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customFormat="false" ht="15" hidden="false" customHeight="false" outlineLevel="0" collapsed="false">
      <c r="A44" s="3"/>
      <c r="B44" s="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customFormat="false" ht="15" hidden="false" customHeight="false" outlineLevel="0" collapsed="false">
      <c r="A45" s="7"/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customFormat="false" ht="15" hidden="false" customHeight="false" outlineLevel="0" collapsed="false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customFormat="false" ht="15" hidden="false" customHeight="false" outlineLevel="0" collapsed="false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</sheetData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171</TotalTime>
  <Application>LibreOffice/7.4.0.3$Linux_X86_64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2022-10-08T11:34:00Z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